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079" documentId="13_ncr:1_{F6CB121F-512D-4AA6-A0C1-0FB36C537598}" xr6:coauthVersionLast="47" xr6:coauthVersionMax="47" xr10:uidLastSave="{7751E63C-4217-4344-87E3-E26EFE9DAC0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4" l="1"/>
  <c r="J7" i="4"/>
  <c r="I7" i="4"/>
  <c r="G7" i="4"/>
  <c r="B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<sst xmlns="http://schemas.openxmlformats.org/spreadsheetml/2006/main" count="178608" uniqueCount="39086">
  <si>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</si>
  <si>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</si>
  <si>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</si>
  <si>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</si>
  <si>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</si>
  <si>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</si>
  <si>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</si>
  <si>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</si>
  <si>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</si>
  <si>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</si>
  <si>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</si>
  <si>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</si>
  <si>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</si>
  <si>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</si>
  <si>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</si>
  <si>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</si>
  <si>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</si>
  <si>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</si>
  <si>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</si>
  <si>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</si>
  <si>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</si>
  <si>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</si>
  <si>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</si>
  <si>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</si>
  <si>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</si>
  <si>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</si>
  <si>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</si>
  <si>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</si>
  <si>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</si>
  <si>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</si>
  <si>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</si>
  <si>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</si>
  <si>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</si>
  <si>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</si>
  <si>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</si>
  <si>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</si>
  <si>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</si>
  <si>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</si>
  <si>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</si>
  <si>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</si>
  <si>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</si>
  <si>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</si>
  <si>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</si>
  <si>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</si>
  <si>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</si>
  <si>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</si>
  <si>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</si>
  <si>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</si>
  <si>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</si>
  <si>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</si>
  <si>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</si>
  <si>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</si>
  <si>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</si>
  <si>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</si>
  <si>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</si>
  <si>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</si>
  <si>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</si>
  <si>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</si>
  <si>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</si>
  <si>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</si>
  <si>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</si>
  <si>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</si>
  <si>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</si>
  <si>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</si>
  <si>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</si>
  <si>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</si>
  <si>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</si>
  <si>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</si>
  <si>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</si>
  <si>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</si>
  <si>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</si>
  <si>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</si>
  <si>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</si>
  <si>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</si>
  <si>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</si>
  <si>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</si>
  <si>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</si>
  <si>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</si>
  <si>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</si>
  <si>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</si>
  <si>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</si>
  <si>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</si>
  <si>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</si>
  <si>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</si>
  <si>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</si>
  <si>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</si>
  <si>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</si>
  <si>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</si>
  <si>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</si>
  <si>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</si>
  <si>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</si>
  <si>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</si>
  <si>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</si>
  <si>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</si>
  <si>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</si>
  <si>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</si>
  <si>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</si>
  <si>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</si>
  <si>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</si>
  <si>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</si>
  <si>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</si>
  <si>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</si>
  <si>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</si>
  <si>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</si>
  <si>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</si>
  <si>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</si>
  <si>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</si>
  <si>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</si>
  <si>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</si>
  <si>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</si>
  <si>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</si>
  <si>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</si>
  <si>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</si>
  <si>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</si>
  <si>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</si>
  <si>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</si>
  <si>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</si>
  <si>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</si>
  <si>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</si>
  <si>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</si>
  <si>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</si>
  <si>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</si>
  <si>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</si>
  <si>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</si>
  <si>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</si>
  <si>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</si>
  <si>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</si>
  <si>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</si>
  <si>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</si>
  <si>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</si>
  <si>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</si>
  <si>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</si>
  <si>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</si>
  <si>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</si>
  <si>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</si>
  <si>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</si>
  <si>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</si>
  <si>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</si>
  <si>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</si>
  <si>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</si>
  <si>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</si>
  <si>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</si>
  <si>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</si>
  <si>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</si>
  <si>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</si>
  <si>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</si>
  <si>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</si>
  <si>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</si>
  <si>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</si>
  <si>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</si>
  <si>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</si>
  <si>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</si>
  <si>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</si>
  <si>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</si>
  <si>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</si>
  <si>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</si>
  <si>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</si>
  <si>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</si>
  <si>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</si>
  <si>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</si>
  <si>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</si>
  <si>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</si>
  <si>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</si>
  <si>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</si>
  <si>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</si>
  <si>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</si>
  <si>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</si>
  <si>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</si>
  <si>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</si>
  <si>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</si>
  <si>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</si>
  <si>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</si>
  <si>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</si>
  <si>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</si>
  <si>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</si>
  <si>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</si>
  <si>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</si>
  <si>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</si>
  <si>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</si>
  <si>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</si>
  <si>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</si>
  <si>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</si>
  <si>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</si>
  <si>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</si>
  <si>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</si>
  <si>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</si>
  <si>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</si>
  <si>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</si>
  <si>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</si>
  <si>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</si>
  <si>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</si>
  <si>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</si>
  <si>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</si>
  <si>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</si>
  <si>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</si>
  <si>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</si>
  <si>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</si>
  <si>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</si>
  <si>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</si>
  <si>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</si>
  <si>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</si>
  <si>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</si>
  <si>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</si>
  <si>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</si>
  <si>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</si>
  <si>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</si>
  <si>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</si>
  <si>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</si>
  <si>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</si>
  <si>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</si>
  <si>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</si>
  <si>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</si>
  <si>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</si>
  <si>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</si>
  <si>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</si>
  <si>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</si>
  <si>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</si>
  <si>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</si>
  <si>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</si>
  <si>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</si>
  <si>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</si>
  <si>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</si>
  <si>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</si>
  <si>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</si>
  <si>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</si>
  <si>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</si>
  <si>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</si>
  <si>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</si>
  <si>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</si>
  <si>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</si>
  <si>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</si>
  <si>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</si>
  <si>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</si>
  <si>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</si>
  <si>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</si>
  <si>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</si>
  <si>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</si>
  <si>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</si>
  <si>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</si>
  <si>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</si>
  <si>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</si>
  <si>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</si>
  <si>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</si>
  <si>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</si>
  <si>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</si>
  <si>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</si>
  <si>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</si>
  <si>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</si>
  <si>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</si>
  <si>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</si>
  <si>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</si>
  <si>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</si>
  <si>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</si>
  <si>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</si>
  <si>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</si>
  <si>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</si>
  <si>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</si>
  <si>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</si>
  <si>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</si>
  <si>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</si>
  <si>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</si>
  <si>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</si>
  <si>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</si>
  <si>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</si>
  <si>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</si>
  <si>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</si>
  <si>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</si>
  <si>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</si>
  <si>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</si>
  <si>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</si>
  <si>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</si>
  <si>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</si>
  <si>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</si>
  <si>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</si>
  <si>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</si>
  <si>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</si>
  <si>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</si>
  <si>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</si>
  <si>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</si>
  <si>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</si>
  <si>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</si>
  <si>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</si>
  <si>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</si>
  <si>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</si>
  <si>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</si>
  <si>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</si>
  <si>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</si>
  <si>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</si>
  <si>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</si>
  <si>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</si>
  <si>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</si>
  <si>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</si>
  <si>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</si>
  <si>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</si>
  <si>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</si>
  <si>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</si>
  <si>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</si>
  <si>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</si>
  <si>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</si>
  <si>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</si>
  <si>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</si>
  <si>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</si>
  <si>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</si>
  <si>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</si>
  <si>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</si>
  <si>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</si>
  <si>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</si>
  <si>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</si>
  <si>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</si>
  <si>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</si>
  <si>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</si>
  <si>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</si>
  <si>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</si>
  <si>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</si>
  <si>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</si>
  <si>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</si>
  <si>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</si>
  <si>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</si>
  <si>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</si>
  <si>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</si>
  <si>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</si>
  <si>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</si>
  <si>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</si>
  <si>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</si>
  <si>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</si>
  <si>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</si>
  <si>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</si>
  <si>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</si>
  <si>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</si>
  <si>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</si>
  <si>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</si>
  <si>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</si>
  <si>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</si>
  <si>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</si>
  <si>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</si>
  <si>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</si>
  <si>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</si>
  <si>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</si>
  <si>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</si>
  <si>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</si>
  <si>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</si>
  <si>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</si>
  <si>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</si>
  <si>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</si>
  <si>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</si>
  <si>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</si>
  <si>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</si>
  <si>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</si>
  <si>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</si>
  <si>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</si>
  <si>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</si>
  <si>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</si>
  <si>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</si>
  <si>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</si>
  <si>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</si>
  <si>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</si>
  <si>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</si>
  <si>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</si>
  <si>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</si>
  <si>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</si>
  <si>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</si>
  <si>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</si>
  <si>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</si>
  <si>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</si>
  <si>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</si>
  <si>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</si>
  <si>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</si>
  <si>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</si>
  <si>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</si>
  <si>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</si>
  <si>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</si>
  <si>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</si>
  <si>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</si>
  <si>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</si>
  <si>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</si>
  <si>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</si>
  <si>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</si>
  <si>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</si>
  <si>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</si>
  <si>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</si>
  <si>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</si>
  <si>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</si>
  <si>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</si>
  <si>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</si>
  <si>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</si>
  <si>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</si>
  <si>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</si>
  <si>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</si>
  <si>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</si>
  <si>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</si>
  <si>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</si>
  <si>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</si>
  <si>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</si>
  <si>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</si>
  <si>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</si>
  <si>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</si>
  <si>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</si>
  <si>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</si>
  <si>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</si>
  <si>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</si>
  <si>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</si>
  <si>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</si>
  <si>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</si>
  <si>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</si>
  <si>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</si>
  <si>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</si>
  <si>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</si>
  <si>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</si>
  <si>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</si>
  <si>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</si>
  <si>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</si>
  <si>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</si>
  <si>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</si>
  <si>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</si>
  <si>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</si>
  <si>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</si>
  <si>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</si>
  <si>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</si>
  <si>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</si>
  <si>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</si>
  <si>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</si>
  <si>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</si>
  <si>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</si>
  <si>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</si>
  <si>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</si>
  <si>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</si>
  <si>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</si>
  <si>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</si>
  <si>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</si>
  <si>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</si>
  <si>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</si>
  <si>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</si>
  <si>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</si>
  <si>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</si>
  <si>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</si>
  <si>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</si>
  <si>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</si>
  <si>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</si>
  <si>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</si>
  <si>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</si>
  <si>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</si>
  <si>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</si>
  <si>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</si>
  <si>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</si>
  <si>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</si>
  <si>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</si>
  <si>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</si>
  <si>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</si>
  <si>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</si>
  <si>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</si>
  <si>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</si>
  <si>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</si>
  <si>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</si>
  <si>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</si>
  <si>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</si>
  <si>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</si>
  <si>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</si>
  <si>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</si>
  <si>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</si>
  <si>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</si>
  <si>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</si>
  <si>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</si>
  <si>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</si>
  <si>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</si>
  <si>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</si>
  <si>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</si>
  <si>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</si>
  <si>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</si>
  <si>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</si>
  <si>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</si>
  <si>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</si>
  <si>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</si>
  <si>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</si>
  <si>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</si>
  <si>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</si>
  <si>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</si>
  <si>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</si>
  <si>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</si>
  <si>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</si>
  <si>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</si>
  <si>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</si>
  <si>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</si>
  <si>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</si>
  <si>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</si>
  <si>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</si>
  <si>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</si>
  <si>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</si>
  <si>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</si>
  <si>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</si>
  <si>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</si>
  <si>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</si>
  <si>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</si>
  <si>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</si>
  <si>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</si>
  <si>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</si>
  <si>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</si>
  <si>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</si>
  <si>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</si>
  <si>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</si>
  <si>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</si>
  <si>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</si>
  <si>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</si>
  <si>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</si>
  <si>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</si>
  <si>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</si>
  <si>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</si>
  <si>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</si>
  <si>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</si>
  <si>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</si>
  <si>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</si>
  <si>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</si>
  <si>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</si>
  <si>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</si>
  <si>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</si>
  <si>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</si>
  <si>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</si>
  <si>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</si>
  <si>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</si>
  <si>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</si>
  <si>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</si>
  <si>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</si>
  <si>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</si>
  <si>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</si>
  <si>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</si>
  <si>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</si>
  <si>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</si>
  <si>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</si>
  <si>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</si>
  <si>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</si>
  <si>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</si>
  <si>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</si>
  <si>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</si>
  <si>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</si>
  <si>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</si>
  <si>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</si>
  <si>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</si>
  <si>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</si>
  <si>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</si>
  <si>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</si>
  <si>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</si>
  <si>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</si>
  <si>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</si>
  <si>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</si>
  <si>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</si>
  <si>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</si>
  <si>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</si>
  <si>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</si>
  <si>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</si>
  <si>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</si>
  <si>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</si>
  <si>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</si>
  <si>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</si>
  <si>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</si>
  <si>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</si>
  <si>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</si>
  <si>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</si>
  <si>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</si>
  <si>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</si>
  <si>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</si>
  <si>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</si>
  <si>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</si>
  <si>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</si>
  <si>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</si>
  <si>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</si>
  <si>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</si>
  <si>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</si>
  <si>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</si>
  <si>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</si>
  <si>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</si>
  <si>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</si>
  <si>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</si>
  <si>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</si>
  <si>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</si>
  <si>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</si>
  <si>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</si>
  <si>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</si>
  <si>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</si>
  <si>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</si>
  <si>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</si>
  <si>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</si>
  <si>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</si>
  <si>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</si>
  <si>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</si>
  <si>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</si>
  <si>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</si>
  <si>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</si>
  <si>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</si>
  <si>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</si>
  <si>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</si>
  <si>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</si>
  <si>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</si>
  <si>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</si>
  <si>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</si>
  <si>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</si>
  <si>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</si>
  <si>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</si>
  <si>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</si>
  <si>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</si>
  <si>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</si>
  <si>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</si>
  <si>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</si>
  <si>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</si>
  <si>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</si>
  <si>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</si>
  <si>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</si>
  <si>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</si>
  <si>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</si>
  <si>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</si>
  <si>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</si>
  <si>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</si>
  <si>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</si>
  <si>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</si>
  <si>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</si>
  <si>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</si>
  <si>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</si>
  <si>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</si>
  <si>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</si>
  <si>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</si>
  <si>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</si>
  <si>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</si>
  <si>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</si>
  <si>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</si>
  <si>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</si>
  <si>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</si>
  <si>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</si>
  <si>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</si>
  <si>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</si>
  <si>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</si>
  <si>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</si>
  <si>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</si>
  <si>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</si>
  <si>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</si>
  <si>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</si>
  <si>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</si>
  <si>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</si>
  <si>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</si>
  <si>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</si>
  <si>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</si>
  <si>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</si>
  <si>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</si>
  <si>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</si>
  <si>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</si>
  <si>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</si>
  <si>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</si>
  <si>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</si>
  <si>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</si>
  <si>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</si>
  <si>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</si>
  <si>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</si>
  <si>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</si>
  <si>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</si>
  <si>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</si>
  <si>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</si>
  <si>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</si>
  <si>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</si>
  <si>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</si>
  <si>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</si>
  <si>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</si>
  <si>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</si>
  <si>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</si>
  <si>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</si>
  <si>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</si>
  <si>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</si>
  <si>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</si>
  <si>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</si>
  <si>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</si>
  <si>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</si>
  <si>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</si>
  <si>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</si>
  <si>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</si>
  <si>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</si>
  <si>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</si>
  <si>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</si>
  <si>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</si>
  <si>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</si>
  <si>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</si>
  <si>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</si>
  <si>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</si>
  <si>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</si>
  <si>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</si>
  <si>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</si>
  <si>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</si>
  <si>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</si>
  <si>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</si>
  <si>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</si>
  <si>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</si>
  <si>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</si>
  <si>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</si>
  <si>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</si>
  <si>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</si>
  <si>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</si>
  <si>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</si>
  <si>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</si>
  <si>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</si>
  <si>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</si>
  <si>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</si>
  <si>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</si>
  <si>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</si>
  <si>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</si>
  <si>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</si>
  <si>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</si>
  <si>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</si>
  <si>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</si>
  <si>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</si>
  <si>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</si>
  <si>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</si>
  <si>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</si>
  <si>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</si>
  <si>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</si>
  <si>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</si>
  <si>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</si>
  <si>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</si>
  <si>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</si>
  <si>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</si>
  <si>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</si>
  <si>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</si>
  <si>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</si>
  <si>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</si>
  <si>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</si>
  <si>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</si>
  <si>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</si>
  <si>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</si>
  <si>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</si>
  <si>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</si>
  <si>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</si>
  <si>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</si>
  <si>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</si>
  <si>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</si>
  <si>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</si>
  <si>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</si>
  <si>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</si>
  <si>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</si>
  <si>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</si>
  <si>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</si>
  <si>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</si>
  <si>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</si>
  <si>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</si>
  <si>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</si>
  <si>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</si>
  <si>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</si>
  <si>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</si>
  <si>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</si>
  <si>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</si>
  <si>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</si>
  <si>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</si>
  <si>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</si>
  <si>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</si>
  <si>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</si>
  <si>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</si>
  <si>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</si>
  <si>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</si>
  <si>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</si>
  <si>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</si>
  <si>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</si>
  <si>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</si>
  <si>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</si>
  <si>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</si>
  <si>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</si>
  <si>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</si>
  <si>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</si>
  <si>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</si>
  <si>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</si>
  <si>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</si>
  <si>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</si>
  <si>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</si>
  <si>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</si>
  <si>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</si>
  <si>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</si>
  <si>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</si>
  <si>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</si>
  <si>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</si>
  <si>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</si>
  <si>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</si>
  <si>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</si>
  <si>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</si>
  <si>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</si>
  <si>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</si>
  <si>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</si>
  <si>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</si>
  <si>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</si>
  <si>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</si>
  <si>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</si>
  <si>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</si>
  <si>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</si>
  <si>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</si>
  <si>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</si>
  <si>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</si>
  <si>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</si>
  <si>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</si>
  <si>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</si>
  <si>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</si>
  <si>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</si>
  <si>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</si>
  <si>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</si>
  <si>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</si>
  <si>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</si>
  <si>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</si>
  <si>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</si>
  <si>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</si>
  <si>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</si>
  <si>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</si>
  <si>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</si>
  <si>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</si>
  <si>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</si>
  <si>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</si>
  <si>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</si>
  <si>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</si>
  <si>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</si>
  <si>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</si>
  <si>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</si>
  <si>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</si>
  <si>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</si>
  <si>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</si>
  <si>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</si>
  <si>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</si>
  <si>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</si>
  <si>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</si>
  <si>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</si>
  <si>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</si>
  <si>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</si>
  <si>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</si>
  <si>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</si>
  <si>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</si>
  <si>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</si>
  <si>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</si>
  <si>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</si>
  <si>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</si>
  <si>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</si>
  <si>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</si>
  <si>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</si>
  <si>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</si>
  <si>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</si>
  <si>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</si>
  <si>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</si>
  <si>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</si>
  <si>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</si>
  <si>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</si>
  <si>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</si>
  <si>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</si>
  <si>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</si>
  <si>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</si>
  <si>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</si>
  <si>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</si>
  <si>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</si>
  <si>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</si>
  <si>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</si>
  <si>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</si>
  <si>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</si>
  <si>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</si>
  <si>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</si>
  <si>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</si>
  <si>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</si>
  <si>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</si>
  <si>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</si>
  <si>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</si>
  <si>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</si>
  <si>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</si>
  <si>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</si>
  <si>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</si>
  <si>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</si>
  <si>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</si>
  <si>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</si>
  <si>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</si>
  <si>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</si>
  <si>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</si>
  <si>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</si>
  <si>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</si>
  <si>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</si>
  <si>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</si>
  <si>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</si>
  <si>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</si>
  <si>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</si>
  <si>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</si>
  <si>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</si>
  <si>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</si>
  <si>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</si>
  <si>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</si>
  <si>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</si>
  <si>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</si>
  <si>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</si>
  <si>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</si>
  <si>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</si>
  <si>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</si>
  <si>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</si>
  <si>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</si>
  <si>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</si>
  <si>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</si>
  <si>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</si>
  <si>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</si>
  <si>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</si>
  <si>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</si>
  <si>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</si>
  <si>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</si>
  <si>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</si>
  <si>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</si>
  <si>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</si>
  <si>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</si>
  <si>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</si>
  <si>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</si>
  <si>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</si>
  <si>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</si>
  <si>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</si>
  <si>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</si>
  <si>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</si>
  <si>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</si>
  <si>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</si>
  <si>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</si>
  <si>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</si>
  <si>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</si>
  <si>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</si>
  <si>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</si>
  <si>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</si>
  <si>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</si>
  <si>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</si>
  <si>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</si>
  <si>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</si>
  <si>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</si>
  <si>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</si>
  <si>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</si>
  <si>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</si>
  <si>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</si>
  <si>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</si>
  <si>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</si>
  <si>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</si>
  <si>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</si>
  <si>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</si>
  <si>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</si>
  <si>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</si>
  <si>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</si>
  <si>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</si>
  <si>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</si>
  <si>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</si>
  <si>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</si>
  <si>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</si>
  <si>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</si>
  <si>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</si>
  <si>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</si>
  <si>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</si>
  <si>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</si>
  <si>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</si>
  <si>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</si>
  <si>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</si>
  <si>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</si>
  <si>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</si>
  <si>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</si>
  <si>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</si>
  <si>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</si>
  <si>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</si>
  <si>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</si>
  <si>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</si>
  <si>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</si>
  <si>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</si>
  <si>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</si>
  <si>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</si>
  <si>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</si>
  <si>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</si>
  <si>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</si>
  <si>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</si>
  <si>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</si>
  <si>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</si>
  <si>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</si>
  <si>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</si>
  <si>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</si>
  <si>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</si>
  <si>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</si>
  <si>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</si>
  <si>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</si>
  <si>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</si>
  <si>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</si>
  <si>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</si>
  <si>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</si>
  <si>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</si>
  <si>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</si>
  <si>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</si>
  <si>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</si>
  <si>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</si>
  <si>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</si>
  <si>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</si>
  <si>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</si>
  <si>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</si>
  <si>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</si>
  <si>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</si>
  <si>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</si>
  <si>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</si>
  <si>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</si>
  <si>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</si>
  <si>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</si>
  <si>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</si>
  <si>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</si>
  <si>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</si>
  <si>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</si>
  <si>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</si>
  <si>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</si>
  <si>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</si>
  <si>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</si>
  <si>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</si>
  <si>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</si>
  <si>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</si>
  <si>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</si>
  <si>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</si>
  <si>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</si>
  <si>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</si>
  <si>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</si>
  <si>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</si>
  <si>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</si>
  <si>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</si>
  <si>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</si>
  <si>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</si>
  <si>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</si>
  <si>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</si>
  <si>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</si>
  <si>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</si>
  <si>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</si>
  <si>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</si>
  <si>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</si>
  <si>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</si>
  <si>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</si>
  <si>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</si>
  <si>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</si>
  <si>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</si>
  <si>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</si>
  <si>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</si>
  <si>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</si>
  <si>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</si>
  <si>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</si>
  <si>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</si>
  <si>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</si>
  <si>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</si>
  <si>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</si>
  <si>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</si>
  <si>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</si>
  <si>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</si>
  <si>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</si>
  <si>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</si>
  <si>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</si>
  <si>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</si>
  <si>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</si>
  <si>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</si>
  <si>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</si>
  <si>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</si>
  <si>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</si>
  <si>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</si>
  <si>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</si>
  <si>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</si>
  <si>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</si>
  <si>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</si>
  <si>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</si>
  <si>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</si>
  <si>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</si>
  <si>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</si>
  <si>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</si>
  <si>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</si>
  <si>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</si>
  <si>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</si>
  <si>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</si>
  <si>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</si>
  <si>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</si>
  <si>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</si>
  <si>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</si>
  <si>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</si>
  <si>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</si>
  <si>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</si>
  <si>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</si>
  <si>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</si>
  <si>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</si>
  <si>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</si>
  <si>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</si>
  <si>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</si>
  <si>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</si>
  <si>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</si>
  <si>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</si>
  <si>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</si>
  <si>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</si>
  <si>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</si>
  <si>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</si>
  <si>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</si>
  <si>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</si>
  <si>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</si>
  <si>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</si>
  <si>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</si>
  <si>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</si>
  <si>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</si>
  <si>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</si>
  <si>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</si>
  <si>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</si>
  <si>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</si>
  <si>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</si>
  <si>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</si>
  <si>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</si>
  <si>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</si>
  <si>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</si>
  <si>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</si>
  <si>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</si>
  <si>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</si>
  <si>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</si>
  <si>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</si>
  <si>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</si>
  <si>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</si>
  <si>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</si>
  <si>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</si>
  <si>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</si>
  <si>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</si>
  <si>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</si>
  <si>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</si>
  <si>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</si>
  <si>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</si>
  <si>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</si>
  <si>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</si>
  <si>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</si>
  <si>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</si>
  <si>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</si>
  <si>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</si>
  <si>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</si>
  <si>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</si>
  <si>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</si>
  <si>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</si>
  <si>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</si>
  <si>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</si>
  <si>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</si>
  <si>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</si>
  <si>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</si>
  <si>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</si>
  <si>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</si>
  <si>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</si>
  <si>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</si>
  <si>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</si>
  <si>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</si>
  <si>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</si>
  <si>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</si>
  <si>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</si>
  <si>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</si>
  <si>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</si>
  <si>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</si>
  <si>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</si>
  <si>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</si>
  <si>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</si>
  <si>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</si>
  <si>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</si>
  <si>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</si>
  <si>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</si>
  <si>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</si>
  <si>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</si>
  <si>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</si>
  <si>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</si>
  <si>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</si>
  <si>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</si>
  <si>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</si>
  <si>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</si>
  <si>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</si>
  <si>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</si>
  <si>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</si>
  <si>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</si>
  <si>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</si>
  <si>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</si>
  <si>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</si>
  <si>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</si>
  <si>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</si>
  <si>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</si>
  <si>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</si>
  <si>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</si>
  <si>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</si>
  <si>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</si>
  <si>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</si>
  <si>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</si>
  <si>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</si>
  <si>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</si>
  <si>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</si>
  <si>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</si>
  <si>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</si>
  <si>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</si>
  <si>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</si>
  <si>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</si>
  <si>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</si>
  <si>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</si>
  <si>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</si>
  <si>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</si>
  <si>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</si>
  <si>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</si>
  <si>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</si>
  <si>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</si>
  <si>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</si>
  <si>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</si>
  <si>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</si>
  <si>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</si>
  <si>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</si>
  <si>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</si>
  <si>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</si>
  <si>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</si>
  <si>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</si>
  <si>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</si>
  <si>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</si>
  <si>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</si>
  <si>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</si>
  <si>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</si>
  <si>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</si>
  <si>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</si>
  <si>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</si>
  <si>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</si>
  <si>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</si>
  <si>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</si>
  <si>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</si>
  <si>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</si>
  <si>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</si>
  <si>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</si>
  <si>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</si>
  <si>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</si>
  <si>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</si>
  <si>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</si>
  <si>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</si>
  <si>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</si>
  <si>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</si>
  <si>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</si>
  <si>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</si>
  <si>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</si>
  <si>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</si>
  <si>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</si>
  <si>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</si>
  <si>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</si>
  <si>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</si>
  <si>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</si>
  <si>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</si>
  <si>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</si>
  <si>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</si>
  <si>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</si>
  <si>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</si>
  <si>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</si>
  <si>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</si>
  <si>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</si>
  <si>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</si>
  <si>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</si>
  <si>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</si>
  <si>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</si>
  <si>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</si>
  <si>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</si>
  <si>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</si>
  <si>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</si>
  <si>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</si>
  <si>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</si>
  <si>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</si>
  <si>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</si>
  <si>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</si>
  <si>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</si>
  <si>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</si>
  <si>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</si>
  <si>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</si>
  <si>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</si>
  <si>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</si>
  <si>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</si>
  <si>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</si>
  <si>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</si>
  <si>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</si>
  <si>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</si>
  <si>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</si>
  <si>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</si>
  <si>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</si>
  <si>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</si>
  <si>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</si>
  <si>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</si>
  <si>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</si>
  <si>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</si>
  <si>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</si>
  <si>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</si>
  <si>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</si>
  <si>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</si>
  <si>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</si>
  <si>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</si>
  <si>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</si>
  <si>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</si>
  <si>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</si>
  <si>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</si>
  <si>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</si>
  <si>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</si>
  <si>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</si>
  <si>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</si>
  <si>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</si>
  <si>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</si>
  <si>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</si>
  <si>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</si>
  <si>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</si>
  <si>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</si>
  <si>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</si>
  <si>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</si>
  <si>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</si>
  <si>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</si>
  <si>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</si>
  <si>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</si>
  <si>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</si>
  <si>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</si>
  <si>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</si>
  <si>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</si>
  <si>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</si>
  <si>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</si>
  <si>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</si>
  <si>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</si>
  <si>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</si>
  <si>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</si>
  <si>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</si>
  <si>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</si>
  <si>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</si>
  <si>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</si>
  <si>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</si>
  <si>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</si>
  <si>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</si>
  <si>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</si>
  <si>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</si>
  <si>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</si>
  <si>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</si>
  <si>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</si>
  <si>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</si>
  <si>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</si>
  <si>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</si>
  <si>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</si>
  <si>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</si>
  <si>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</si>
  <si>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</si>
  <si>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</si>
  <si>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</si>
  <si>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</si>
  <si>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</si>
  <si>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</si>
  <si>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</si>
  <si>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</si>
  <si>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</si>
  <si>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</si>
  <si>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</si>
  <si>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</si>
  <si>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</si>
  <si>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</si>
  <si>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</si>
  <si>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</si>
  <si>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</si>
  <si>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</si>
  <si>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</si>
  <si>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</si>
  <si>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</si>
  <si>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</si>
  <si>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</si>
  <si>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</si>
  <si>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</si>
  <si>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</si>
  <si>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</si>
  <si>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</si>
  <si>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</si>
  <si>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</si>
  <si>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</si>
  <si>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</si>
  <si>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</si>
  <si>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</si>
  <si>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</si>
  <si>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</si>
  <si>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</si>
  <si>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</si>
  <si>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</si>
  <si>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</si>
  <si>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</si>
  <si>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</si>
  <si>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</si>
  <si>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</si>
  <si>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</si>
  <si>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</si>
  <si>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</si>
  <si>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</si>
  <si>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</si>
  <si>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</si>
  <si>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</si>
  <si>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</si>
  <si>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</si>
  <si>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</si>
  <si>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</si>
  <si>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</si>
  <si>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</si>
  <si>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</si>
  <si>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</si>
  <si>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</si>
  <si>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</si>
  <si>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</si>
  <si>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</si>
  <si>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</si>
  <si>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</si>
  <si>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</si>
  <si>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</si>
  <si>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</si>
  <si>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</si>
  <si>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</si>
  <si>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</si>
  <si>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</si>
  <si>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</si>
  <si>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</si>
  <si>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</si>
  <si>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</si>
  <si>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</si>
  <si>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</si>
  <si>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</si>
  <si>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</si>
  <si>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</si>
  <si>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</si>
  <si>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</si>
  <si>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</si>
  <si>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</si>
  <si>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</si>
  <si>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</si>
  <si>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</si>
  <si>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</si>
  <si>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</si>
  <si>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</si>
  <si>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</si>
  <si>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</si>
  <si>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</si>
  <si>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</si>
  <si>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</si>
  <si>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</si>
  <si>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</si>
  <si>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</si>
  <si>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</si>
  <si>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</si>
  <si>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</si>
  <si>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</si>
  <si>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</si>
  <si>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</si>
  <si>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</si>
  <si>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</si>
  <si>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</si>
  <si>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</si>
  <si>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</si>
  <si>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</si>
  <si>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</si>
  <si>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</si>
  <si>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</si>
  <si>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</si>
  <si>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</si>
  <si>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</si>
  <si>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</si>
  <si>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</si>
  <si>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</si>
  <si>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</si>
  <si>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</si>
  <si>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</si>
  <si>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</si>
  <si>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</si>
  <si>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</si>
  <si>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</si>
  <si>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</si>
  <si>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</si>
  <si>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</si>
  <si>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</si>
  <si>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</si>
  <si>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</si>
  <si>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</si>
  <si>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</si>
  <si>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</si>
  <si>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</si>
  <si>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</si>
  <si>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</si>
  <si>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</si>
  <si>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</si>
  <si>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</si>
  <si>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</si>
  <si>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</si>
  <si>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</si>
  <si>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</si>
  <si>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</si>
  <si>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</si>
  <si>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</si>
  <si>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</si>
  <si>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</si>
  <si>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</si>
  <si>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</si>
  <si>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</si>
  <si>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</si>
  <si>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</si>
  <si>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</si>
  <si>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</si>
  <si>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</si>
  <si>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</si>
  <si>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</si>
  <si>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</si>
  <si>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</si>
  <si>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</si>
  <si>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</si>
  <si>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</si>
  <si>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</si>
  <si>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</si>
  <si>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</si>
  <si>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</si>
  <si>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</si>
  <si>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</si>
  <si>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</si>
  <si>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</si>
  <si>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</si>
  <si>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</si>
  <si>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</si>
  <si>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</si>
  <si>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</si>
  <si>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</si>
  <si>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</si>
  <si>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</si>
  <si>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</si>
  <si>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</si>
  <si>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</si>
  <si>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</si>
  <si>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</si>
  <si>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</si>
  <si>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</si>
  <si>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</si>
  <si>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</si>
  <si>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</si>
  <si>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</si>
  <si>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</si>
  <si>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</si>
  <si>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</si>
  <si>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</si>
  <si>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</si>
  <si>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</si>
  <si>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</si>
  <si>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</si>
  <si>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</si>
  <si>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</si>
  <si>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</si>
  <si>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</si>
  <si>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</si>
  <si>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</si>
  <si>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</si>
  <si>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</si>
  <si>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</si>
  <si>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</si>
  <si>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</si>
  <si>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</si>
  <si>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</si>
  <si>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</si>
  <si>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</si>
  <si>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</si>
  <si>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</si>
  <si>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</si>
  <si>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</si>
  <si>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</si>
  <si>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</si>
  <si>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</si>
  <si>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</si>
  <si>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</si>
  <si>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</si>
  <si>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</si>
  <si>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</si>
  <si>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</si>
  <si>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</si>
  <si>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</si>
  <si>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</si>
  <si>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</si>
  <si>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</si>
  <si>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</si>
  <si>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</si>
  <si>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</si>
  <si>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</si>
  <si>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</si>
  <si>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</si>
  <si>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</si>
  <si>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</si>
  <si>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</si>
  <si>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</si>
  <si>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</si>
  <si>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</si>
  <si>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</si>
  <si>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</si>
  <si>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</si>
  <si>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</si>
  <si>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</si>
  <si>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</si>
  <si>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</si>
  <si>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</si>
  <si>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</si>
  <si>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</si>
  <si>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</si>
  <si>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</si>
  <si>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</si>
  <si>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</si>
  <si>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</si>
  <si>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</si>
  <si>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</si>
  <si>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</si>
  <si>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</si>
  <si>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</si>
  <si>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</si>
  <si>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</si>
  <si>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</si>
  <si>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</si>
  <si>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</si>
  <si>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</si>
  <si>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</si>
  <si>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</si>
  <si>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</si>
  <si>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</si>
  <si>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</si>
  <si>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</si>
  <si>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</si>
  <si>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</si>
  <si>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</si>
  <si>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</si>
  <si>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</si>
  <si>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</si>
  <si>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</si>
  <si>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</si>
  <si>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</si>
  <si>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</si>
  <si>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</si>
  <si>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</si>
  <si>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</si>
  <si>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</si>
  <si>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</si>
  <si>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</si>
  <si>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</si>
  <si>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</si>
  <si>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</si>
  <si>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</si>
  <si>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</si>
  <si>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</si>
  <si>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</si>
  <si>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</si>
  <si>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</si>
  <si>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</si>
  <si>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</si>
  <si>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</si>
  <si>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</si>
  <si>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</si>
  <si>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</si>
  <si>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</si>
  <si>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</si>
  <si>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</si>
  <si>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</si>
  <si>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</si>
  <si>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</si>
  <si>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</si>
  <si>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</si>
  <si>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</si>
  <si>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</si>
  <si>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</si>
  <si>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</si>
  <si>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</si>
  <si>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</si>
  <si>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</si>
  <si>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</si>
  <si>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</si>
  <si>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</si>
  <si>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</si>
  <si>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</si>
  <si>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</si>
  <si>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</si>
  <si>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</si>
  <si>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</si>
  <si>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</si>
  <si>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</si>
  <si>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</si>
  <si>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</si>
  <si>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</si>
  <si>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</si>
  <si>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</si>
  <si>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</si>
  <si>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</si>
  <si>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</si>
  <si>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</si>
  <si>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</si>
  <si>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</si>
  <si>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</si>
  <si>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</si>
  <si>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</si>
  <si>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</si>
  <si>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</si>
  <si>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</si>
  <si>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</si>
  <si>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</si>
  <si>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</si>
  <si>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</si>
  <si>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</si>
  <si>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</si>
  <si>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</si>
  <si>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</si>
  <si>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</si>
  <si>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</si>
  <si>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</si>
  <si>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</si>
  <si>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</si>
  <si>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</si>
  <si>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</si>
  <si>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</si>
  <si>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</si>
  <si>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</si>
  <si>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</si>
  <si>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</si>
  <si>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</si>
  <si>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</si>
  <si>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</si>
  <si>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</si>
  <si>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</si>
  <si>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</si>
  <si>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</si>
  <si>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</si>
  <si>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</si>
  <si>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</si>
  <si>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</si>
  <si>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</si>
  <si>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</si>
  <si>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</si>
  <si>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</si>
  <si>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</si>
  <si>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</si>
  <si>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</si>
  <si>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</si>
  <si>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</si>
  <si>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</si>
  <si>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</si>
  <si>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</si>
  <si>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</si>
  <si>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</si>
  <si>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</si>
  <si>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</si>
  <si>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</si>
  <si>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</si>
  <si>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</si>
  <si>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</si>
  <si>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</si>
  <si>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</si>
  <si>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</si>
  <si>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</si>
  <si>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</si>
  <si>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</si>
  <si>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</si>
  <si>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</si>
  <si>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</si>
  <si>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</si>
  <si>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</si>
  <si>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</si>
  <si>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</si>
  <si>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</si>
  <si>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</si>
  <si>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</si>
  <si>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</si>
  <si>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</si>
  <si>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</si>
  <si>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</si>
  <si>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</si>
  <si>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</si>
  <si>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</si>
  <si>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</si>
  <si>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</si>
  <si>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</si>
  <si>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</si>
  <si>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</si>
  <si>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</si>
  <si>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</si>
  <si>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</si>
  <si>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</si>
  <si>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</si>
  <si>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</si>
  <si>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</si>
  <si>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</si>
  <si>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</si>
  <si>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</si>
  <si>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</si>
  <si>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</si>
  <si>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</si>
  <si>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</si>
  <si>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</si>
  <si>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</si>
  <si>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</si>
  <si>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</si>
  <si>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</si>
  <si>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</si>
  <si>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</si>
  <si>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</si>
  <si>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</si>
  <si>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</si>
  <si>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</si>
  <si>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</si>
  <si>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</si>
  <si>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</si>
  <si>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</si>
  <si>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</si>
  <si>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</si>
  <si>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</si>
  <si>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</si>
  <si>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</si>
  <si>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</si>
  <si>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</si>
  <si>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</si>
  <si>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</si>
  <si>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</si>
  <si>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</si>
  <si>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</si>
  <si>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</si>
  <si>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</si>
  <si>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</si>
  <si>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</si>
  <si>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</si>
  <si>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</si>
  <si>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</si>
  <si>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</si>
  <si>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</si>
  <si>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</si>
  <si>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</si>
  <si>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</si>
  <si>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</si>
  <si>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</si>
  <si>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</si>
  <si>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</si>
  <si>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</si>
  <si>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</si>
  <si>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</si>
  <si>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</si>
  <si>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</si>
  <si>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</si>
  <si>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</si>
  <si>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</si>
  <si>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</si>
  <si>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</si>
  <si>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</si>
  <si>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</si>
  <si>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</si>
  <si>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</si>
  <si>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</si>
  <si>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</si>
  <si>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</si>
  <si>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</si>
  <si>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</si>
  <si>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</si>
  <si>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</si>
  <si>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</si>
  <si>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</si>
  <si>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</si>
  <si>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</si>
  <si>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</si>
  <si>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</si>
  <si>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</si>
  <si>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</si>
  <si>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</si>
  <si>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</si>
  <si>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</si>
  <si>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</si>
  <si>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</si>
  <si>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</si>
  <si>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</si>
  <si>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</si>
  <si>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</si>
  <si>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</si>
  <si>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</si>
  <si>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</si>
  <si>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</si>
  <si>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</si>
  <si>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</si>
  <si>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</si>
  <si>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</si>
  <si>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</si>
  <si>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</si>
  <si>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</si>
  <si>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</si>
  <si>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</si>
  <si>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</si>
  <si>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</si>
  <si>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</si>
  <si>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</si>
  <si>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</si>
  <si>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</si>
  <si>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</si>
  <si>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</si>
  <si>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</si>
  <si>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</si>
  <si>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</si>
  <si>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</si>
  <si>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</si>
  <si>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</si>
  <si>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</si>
  <si>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</si>
  <si>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</si>
  <si>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</si>
  <si>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</si>
  <si>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</si>
  <si>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</si>
  <si>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</si>
  <si>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</si>
  <si>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</si>
  <si>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</si>
  <si>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</si>
  <si>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</si>
  <si>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</si>
  <si>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</si>
  <si>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</si>
  <si>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</si>
  <si>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</si>
  <si>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</si>
  <si>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</si>
  <si>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</si>
  <si>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</si>
  <si>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</si>
  <si>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</si>
  <si>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</si>
  <si>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</si>
  <si>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</si>
  <si>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</si>
  <si>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</si>
  <si>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</si>
  <si>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</si>
  <si>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</si>
  <si>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</si>
  <si>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</si>
  <si>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</si>
  <si>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</si>
  <si>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</si>
  <si>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</si>
  <si>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</si>
  <si>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</si>
  <si>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</si>
  <si>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</si>
  <si>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</si>
  <si>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</si>
  <si>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</si>
  <si>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</si>
  <si>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</si>
  <si>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</si>
  <si>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</si>
  <si>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</si>
  <si>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</si>
  <si>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</si>
  <si>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</si>
  <si>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</si>
  <si>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</si>
  <si>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</si>
  <si>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</si>
  <si>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</si>
  <si>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</si>
  <si>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</si>
  <si>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</si>
  <si>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</si>
  <si>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</si>
  <si>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</si>
  <si>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</si>
  <si>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</si>
  <si>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</si>
  <si>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</si>
  <si>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</si>
  <si>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</si>
  <si>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</si>
  <si>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</si>
  <si>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</si>
  <si>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</si>
  <si>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</si>
  <si>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</si>
  <si>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</si>
  <si>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</si>
  <si>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</si>
  <si>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</si>
  <si>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</si>
  <si>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</si>
  <si>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</si>
  <si>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</si>
  <si>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</si>
  <si>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</si>
  <si>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</si>
  <si>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</si>
  <si>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</si>
  <si>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</si>
  <si>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</si>
  <si>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</si>
  <si>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</si>
  <si>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</si>
  <si>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</si>
  <si>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</si>
  <si>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</si>
  <si>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</si>
  <si>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</si>
  <si>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</si>
  <si>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</si>
  <si>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</si>
  <si>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</si>
  <si>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</si>
  <si>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</si>
  <si>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</si>
  <si>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</si>
  <si>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</si>
  <si>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</si>
  <si>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</si>
  <si>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</si>
  <si>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</si>
  <si>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</si>
  <si>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</si>
  <si>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</si>
  <si>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</si>
  <si>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</si>
  <si>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</si>
  <si>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</si>
  <si>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</si>
  <si>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</si>
  <si>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</si>
  <si>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</si>
  <si>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</si>
  <si>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</si>
  <si>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</si>
  <si>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</si>
  <si>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</si>
  <si>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</si>
  <si>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</si>
  <si>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</si>
  <si>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</si>
  <si>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</si>
  <si>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</si>
  <si>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</si>
  <si>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</si>
  <si>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</si>
  <si>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</si>
  <si>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</si>
  <si>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</si>
  <si>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</si>
  <si>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</si>
  <si>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</si>
  <si>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</si>
  <si>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</si>
  <si>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</si>
  <si>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</si>
  <si>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</si>
  <si>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</si>
  <si>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</si>
  <si>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</si>
  <si>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</si>
  <si>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</si>
  <si>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</si>
  <si>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</si>
  <si>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</si>
  <si>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</si>
  <si>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</si>
  <si>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</si>
  <si>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</si>
  <si>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</si>
  <si>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</si>
  <si>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</si>
  <si>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</si>
  <si>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</si>
  <si>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</si>
  <si>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</si>
  <si>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</si>
  <si>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</si>
  <si>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</si>
  <si>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</si>
  <si>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</si>
  <si>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</si>
  <si>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</si>
  <si>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</si>
  <si>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</si>
  <si>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</si>
  <si>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</si>
  <si>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</si>
  <si>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</si>
  <si>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</si>
  <si>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</si>
  <si>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</si>
  <si>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</si>
  <si>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</si>
  <si>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</si>
  <si>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</si>
  <si>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</si>
  <si>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</si>
  <si>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</si>
  <si>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</si>
  <si>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</si>
  <si>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</si>
  <si>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</si>
  <si>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</si>
  <si>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</si>
  <si>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</si>
  <si>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</si>
  <si>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</si>
  <si>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</si>
  <si>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</si>
  <si>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</si>
  <si>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</si>
  <si>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</si>
  <si>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</si>
  <si>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</si>
  <si>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</si>
  <si>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</si>
  <si>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</si>
  <si>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</si>
  <si>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</si>
  <si>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</si>
  <si>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</si>
  <si>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</si>
  <si>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</si>
  <si>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</si>
  <si>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</si>
  <si>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</si>
  <si>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</si>
  <si>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</si>
  <si>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</si>
  <si>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</si>
  <si>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</si>
  <si>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</si>
  <si>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</si>
  <si>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</si>
  <si>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</si>
  <si>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</si>
  <si>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</si>
  <si>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</si>
  <si>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</si>
  <si>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</si>
  <si>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</si>
  <si>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</si>
  <si>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</si>
  <si>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</si>
  <si>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</si>
  <si>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</si>
  <si>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</si>
  <si>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</si>
  <si>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</si>
  <si>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</si>
  <si>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</si>
  <si>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</si>
  <si>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</si>
  <si>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</si>
  <si>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</si>
  <si>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</si>
  <si>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</si>
  <si>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</si>
  <si>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</si>
  <si>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</si>
  <si>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</si>
  <si>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</si>
  <si>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</si>
  <si>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</si>
  <si>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</si>
  <si>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</si>
  <si>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</si>
  <si>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</si>
  <si>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</si>
  <si>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</si>
  <si>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</si>
  <si>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</si>
  <si>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</si>
  <si>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</si>
  <si>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</si>
  <si>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</si>
  <si>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</si>
  <si>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</si>
  <si>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</si>
  <si>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</si>
  <si>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</si>
  <si>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</si>
  <si>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</si>
  <si>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</si>
  <si>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</si>
  <si>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</si>
  <si>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</si>
  <si>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</si>
  <si>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</si>
  <si>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</si>
  <si>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</si>
  <si>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</si>
  <si>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</si>
  <si>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</si>
  <si>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</si>
  <si>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</si>
  <si>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</si>
  <si>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</si>
  <si>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</si>
  <si>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</si>
  <si>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</si>
  <si>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</si>
  <si>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</si>
  <si>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</si>
  <si>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</si>
  <si>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</si>
  <si>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</si>
  <si>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</si>
  <si>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</si>
  <si>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</si>
  <si>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</si>
  <si>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</si>
  <si>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</si>
  <si>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</si>
  <si>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</si>
  <si>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</si>
  <si>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</si>
  <si>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</si>
  <si>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</si>
  <si>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</si>
  <si>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</si>
  <si>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</si>
  <si>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</si>
  <si>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</si>
  <si>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</si>
  <si>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</si>
  <si>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</si>
  <si>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</si>
  <si>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</si>
  <si>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</si>
  <si>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</si>
  <si>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</si>
  <si>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</si>
  <si>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</si>
  <si>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</si>
  <si>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</si>
  <si>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</si>
  <si>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</si>
  <si>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</si>
  <si>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</si>
  <si>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</si>
  <si>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</si>
  <si>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</si>
  <si>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</si>
  <si>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</si>
  <si>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</si>
  <si>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</si>
  <si>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</si>
  <si>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</si>
  <si>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</si>
  <si>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</si>
  <si>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</si>
  <si>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</si>
  <si>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</si>
  <si>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</si>
  <si>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</si>
  <si>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</si>
  <si>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</si>
  <si>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</si>
  <si>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</si>
  <si>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</si>
  <si>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</si>
  <si>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</si>
  <si>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</si>
  <si>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</si>
  <si>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</si>
  <si>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</si>
  <si>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</si>
  <si>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</si>
  <si>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</si>
  <si>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</si>
  <si>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</si>
  <si>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</si>
  <si>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</si>
  <si>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</si>
  <si>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</si>
  <si>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</si>
  <si>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</si>
  <si>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</si>
  <si>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</si>
  <si>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</si>
  <si>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</si>
  <si>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</si>
  <si>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</si>
  <si>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</si>
  <si>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</si>
  <si>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</si>
  <si>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</si>
  <si>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</si>
  <si>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</si>
  <si>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</si>
  <si>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</si>
  <si>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</si>
  <si>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</si>
  <si>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</si>
  <si>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</si>
  <si>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</si>
  <si>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</si>
  <si>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</si>
  <si>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</si>
  <si>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</si>
  <si>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</si>
  <si>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</si>
  <si>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</si>
  <si>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</si>
  <si>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</si>
  <si>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</si>
  <si>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</si>
  <si>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</si>
  <si>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</si>
  <si>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</si>
  <si>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</si>
  <si>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</si>
  <si>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</si>
  <si>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</si>
  <si>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</si>
  <si>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</si>
  <si>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</si>
  <si>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</si>
  <si>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</si>
  <si>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</si>
  <si>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</si>
  <si>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</si>
  <si>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</si>
  <si>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</si>
  <si>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</si>
  <si>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</si>
  <si>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</si>
  <si>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</si>
  <si>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</si>
  <si>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</si>
  <si>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</si>
  <si>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</si>
  <si>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</si>
  <si>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</si>
  <si>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</si>
  <si>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</si>
  <si>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</si>
  <si>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</si>
  <si>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</si>
  <si>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</si>
  <si>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</si>
  <si>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</si>
  <si>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</si>
  <si>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</si>
  <si>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</si>
  <si>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</si>
  <si>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</si>
  <si>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</si>
  <si>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</si>
  <si>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</si>
  <si>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</si>
  <si>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</si>
  <si>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</si>
  <si>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</si>
  <si>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</si>
  <si>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</si>
  <si>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</si>
  <si>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</si>
  <si>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</si>
  <si>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</si>
  <si>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</si>
  <si>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</si>
  <si>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</si>
  <si>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</si>
  <si>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</si>
  <si>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</si>
  <si>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</si>
  <si>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</si>
  <si>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</si>
  <si>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</si>
  <si>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</si>
  <si>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</si>
  <si>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</si>
  <si>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</si>
  <si>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</si>
  <si>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</si>
  <si>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</si>
  <si>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</si>
  <si>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</si>
  <si>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</si>
  <si>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</si>
  <si>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</si>
  <si>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</si>
  <si>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</si>
  <si>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</si>
  <si>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</si>
  <si>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</si>
  <si>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</si>
  <si>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</si>
  <si>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</si>
  <si>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</si>
  <si>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</si>
  <si>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</si>
  <si>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</si>
  <si>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</si>
  <si>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</si>
  <si>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</si>
  <si>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</si>
  <si>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</si>
  <si>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</si>
  <si>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</si>
  <si>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</si>
  <si>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</si>
  <si>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</si>
  <si>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</si>
  <si>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</si>
  <si>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</si>
  <si>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</si>
  <si>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</si>
  <si>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</si>
  <si>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</si>
  <si>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</si>
  <si>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</si>
  <si>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</si>
  <si>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</si>
  <si>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</si>
  <si>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</si>
  <si>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</si>
  <si>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</si>
  <si>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</si>
  <si>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</si>
  <si>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</si>
  <si>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</si>
  <si>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</si>
  <si>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</si>
  <si>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</si>
  <si>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</si>
  <si>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</si>
  <si>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</si>
  <si>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</si>
  <si>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</si>
  <si>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</si>
  <si>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</si>
  <si>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</si>
  <si>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</si>
  <si>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</si>
  <si>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</si>
  <si>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</si>
  <si>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</si>
  <si>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</si>
  <si>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</si>
  <si>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</si>
  <si>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</si>
  <si>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</si>
  <si>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</si>
  <si>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</si>
  <si>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</si>
  <si>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</si>
  <si>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</si>
  <si>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</si>
  <si>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</si>
  <si>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</si>
  <si>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</si>
  <si>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</si>
  <si>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</si>
  <si>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</si>
  <si>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</si>
  <si>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</si>
  <si>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</si>
  <si>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</si>
  <si>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</si>
  <si>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</si>
  <si>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</si>
  <si>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</si>
  <si>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</si>
  <si>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</si>
  <si>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</si>
  <si>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</si>
  <si>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</si>
  <si>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</si>
  <si>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</si>
  <si>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</si>
  <si>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</si>
  <si>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</si>
  <si>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</si>
  <si>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</si>
  <si>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</si>
  <si>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</si>
  <si>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</si>
  <si>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</si>
  <si>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</si>
  <si>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</si>
  <si>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</si>
  <si>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</si>
  <si>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</si>
  <si>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</si>
  <si>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</si>
  <si>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</si>
  <si>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</si>
  <si>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</si>
  <si>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</si>
  <si>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</si>
  <si>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</si>
  <si>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</si>
  <si>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</si>
  <si>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</si>
  <si>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</si>
  <si>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</si>
  <si>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</si>
  <si>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</si>
  <si>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</si>
  <si>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</si>
  <si>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</si>
  <si>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</si>
  <si>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</si>
  <si>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</si>
  <si>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</si>
  <si>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</si>
  <si>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</si>
  <si>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</si>
  <si>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</si>
  <si>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</si>
  <si>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</si>
  <si>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</si>
  <si>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</si>
  <si>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</si>
  <si>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</si>
  <si>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</si>
  <si>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</si>
  <si>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</si>
  <si>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</si>
  <si>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</si>
  <si>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</si>
  <si>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</si>
  <si>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</si>
  <si>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</si>
  <si>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</si>
  <si>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</si>
  <si>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</si>
  <si>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</si>
  <si>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</si>
  <si>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</si>
  <si>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</si>
  <si>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</si>
  <si>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</si>
  <si>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</si>
  <si>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</si>
  <si>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</si>
  <si>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</si>
  <si>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</si>
  <si>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</si>
  <si>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</si>
  <si>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</si>
  <si>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</si>
  <si>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</si>
  <si>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</si>
  <si>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</si>
  <si>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</si>
  <si>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</si>
  <si>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</si>
  <si>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</si>
  <si>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</si>
  <si>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</si>
  <si>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</si>
  <si>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</si>
  <si>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</si>
  <si>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</si>
  <si>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</si>
  <si>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</si>
  <si>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</si>
  <si>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</si>
  <si>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</si>
  <si>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</si>
  <si>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</si>
  <si>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</si>
  <si>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</si>
  <si>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</si>
  <si>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</si>
  <si>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</si>
  <si>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</si>
  <si>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</si>
  <si>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</si>
  <si>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</si>
  <si>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</si>
  <si>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</si>
  <si>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</si>
  <si>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</si>
  <si>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</si>
  <si>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</si>
  <si>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</si>
  <si>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</si>
  <si>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</si>
  <si>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</si>
  <si>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</si>
  <si>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</si>
  <si>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</si>
  <si>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</si>
  <si>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</si>
  <si>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</si>
  <si>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</si>
  <si>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</si>
  <si>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</si>
  <si>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</si>
  <si>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</si>
  <si>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</si>
  <si>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</si>
  <si>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</si>
  <si>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</si>
  <si>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</si>
  <si>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</si>
  <si>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</si>
  <si>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</si>
  <si>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</si>
  <si>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</si>
  <si>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</si>
  <si>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</si>
  <si>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</si>
  <si>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</si>
  <si>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</si>
  <si>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</si>
  <si>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</si>
  <si>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</si>
  <si>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</si>
  <si>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</si>
  <si>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</si>
  <si>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</si>
  <si>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</si>
  <si>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</si>
  <si>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</si>
  <si>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</si>
  <si>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</si>
  <si>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</si>
  <si>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</si>
  <si>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</si>
  <si>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</si>
  <si>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</si>
  <si>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</si>
  <si>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</si>
  <si>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</si>
  <si>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</si>
  <si>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</si>
  <si>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</si>
  <si>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</si>
  <si>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</si>
  <si>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</si>
  <si>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</si>
  <si>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</si>
  <si>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</si>
  <si>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</si>
  <si>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</si>
  <si>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</si>
  <si>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</si>
  <si>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</si>
  <si>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</si>
  <si>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</si>
  <si>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</si>
  <si>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</si>
  <si>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</si>
  <si>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</si>
  <si>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</si>
  <si>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</si>
  <si>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</si>
  <si>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</si>
  <si>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</si>
  <si>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</si>
  <si>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</si>
  <si>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</si>
  <si>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</si>
  <si>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</si>
  <si>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</si>
  <si>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</si>
  <si>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</si>
  <si>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</si>
  <si>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</si>
  <si>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</si>
  <si>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</si>
  <si>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</si>
  <si>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</si>
  <si>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</si>
  <si>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</si>
  <si>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</si>
  <si>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</si>
  <si>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</si>
  <si>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</si>
  <si>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</si>
  <si>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</si>
  <si>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</si>
  <si>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</si>
  <si>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</si>
  <si>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</si>
  <si>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</si>
  <si>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</si>
  <si>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</si>
  <si>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</si>
  <si>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</si>
  <si>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</si>
  <si>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</si>
  <si>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</si>
  <si>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</si>
  <si>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</si>
  <si>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</si>
  <si>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</si>
  <si>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</si>
  <si>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</si>
  <si>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</si>
  <si>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</si>
  <si>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</si>
  <si>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</si>
  <si>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</si>
  <si>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</si>
  <si>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</si>
  <si>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</si>
  <si>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</si>
  <si>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</si>
  <si>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</si>
  <si>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</si>
  <si>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</si>
  <si>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</si>
  <si>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</si>
  <si>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</si>
  <si>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</si>
  <si>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</si>
  <si>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</si>
  <si>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</si>
  <si>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</si>
  <si>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</si>
  <si>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</si>
  <si>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</si>
  <si>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</si>
  <si>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</si>
  <si>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</si>
  <si>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</si>
  <si>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</si>
  <si>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</si>
  <si>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</si>
  <si>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</si>
  <si>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</si>
  <si>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</si>
  <si>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</si>
  <si>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</si>
  <si>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</si>
  <si>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</si>
  <si>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</si>
  <si>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</si>
  <si>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</si>
  <si>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</si>
  <si>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</si>
  <si>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</si>
  <si>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</si>
  <si>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</si>
  <si>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</si>
  <si>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</si>
  <si>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</si>
  <si>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</si>
  <si>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</si>
  <si>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</si>
  <si>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</si>
  <si>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</si>
  <si>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</si>
  <si>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</si>
  <si>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</si>
  <si>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</si>
  <si>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</si>
  <si>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</si>
  <si>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</si>
  <si>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</si>
  <si>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</si>
  <si>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</si>
  <si>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</si>
  <si>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</si>
  <si>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</si>
  <si>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</si>
  <si>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</si>
  <si>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</si>
  <si>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</si>
  <si>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</si>
  <si>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</si>
  <si>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</si>
  <si>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</si>
  <si>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</si>
  <si>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</si>
  <si>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</si>
  <si>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</si>
  <si>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</si>
  <si>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</si>
  <si>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</si>
  <si>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</si>
  <si>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</si>
  <si>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</si>
  <si>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</si>
  <si>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</si>
  <si>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</si>
  <si>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</si>
  <si>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</si>
  <si>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</si>
  <si>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</si>
  <si>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</si>
  <si>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</si>
  <si>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</si>
  <si>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</si>
  <si>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</si>
  <si>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</si>
  <si>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</si>
  <si>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</si>
  <si>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</si>
  <si>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</si>
  <si>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</si>
  <si>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</si>
  <si>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</si>
  <si>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</si>
  <si>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</si>
  <si>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</si>
  <si>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</si>
  <si>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</si>
  <si>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</si>
  <si>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</si>
  <si>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</si>
  <si>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</si>
  <si>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</si>
  <si>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</si>
  <si>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</si>
  <si>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</si>
  <si>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</si>
  <si>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</si>
  <si>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</si>
  <si>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</si>
  <si>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</si>
  <si>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</si>
  <si>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</si>
  <si>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</si>
  <si>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</si>
  <si>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</si>
  <si>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</si>
  <si>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</si>
  <si>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</si>
  <si>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</si>
  <si>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</si>
  <si>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</si>
  <si>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</si>
  <si>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</si>
  <si>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</si>
  <si>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</si>
  <si>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</si>
  <si>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</si>
  <si>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</si>
  <si>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</si>
  <si>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</si>
  <si>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</si>
  <si>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</si>
  <si>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</si>
  <si>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</si>
  <si>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</si>
  <si>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</si>
  <si>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</si>
  <si>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</si>
  <si>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</si>
  <si>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</si>
  <si>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</si>
  <si>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</si>
  <si>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</si>
  <si>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</si>
  <si>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</si>
  <si>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</si>
  <si>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</si>
  <si>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</si>
  <si>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</si>
  <si>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</si>
  <si>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</si>
  <si>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</si>
  <si>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</si>
  <si>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</si>
  <si>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</si>
  <si>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</si>
  <si>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</si>
  <si>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</si>
  <si>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</si>
  <si>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</si>
  <si>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</si>
  <si>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</si>
  <si>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</si>
  <si>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</si>
  <si>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</si>
  <si>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</si>
  <si>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</si>
  <si>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</si>
  <si>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</si>
  <si>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</si>
  <si>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</si>
  <si>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</si>
  <si>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</si>
  <si>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</si>
  <si>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</si>
  <si>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</si>
  <si>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</si>
  <si>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</si>
  <si>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</si>
  <si>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</si>
  <si>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</si>
  <si>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</si>
  <si>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</si>
  <si>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</si>
  <si>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</si>
  <si>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</si>
  <si>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</si>
  <si>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</si>
  <si>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</si>
  <si>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</si>
  <si>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</si>
  <si>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</si>
  <si>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</si>
  <si>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</si>
  <si>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</si>
  <si>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</si>
  <si>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</si>
  <si>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</si>
  <si>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</si>
  <si>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</si>
  <si>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</si>
  <si>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</si>
  <si>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</si>
  <si>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</si>
  <si>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</si>
  <si>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</si>
  <si>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</si>
  <si>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</si>
  <si>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</si>
  <si>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</si>
  <si>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</si>
  <si>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</si>
  <si>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</si>
  <si>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</si>
  <si>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</si>
  <si>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</si>
  <si>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</si>
  <si>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</si>
  <si>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</si>
  <si>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</si>
  <si>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</si>
  <si>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</si>
  <si>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</si>
  <si>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</si>
  <si>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</si>
  <si>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</si>
  <si>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</si>
  <si>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</si>
  <si>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</si>
  <si>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</si>
  <si>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</si>
  <si>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</si>
  <si>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</si>
  <si>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</si>
  <si>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</si>
  <si>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</si>
  <si>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</si>
  <si>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</si>
  <si>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</si>
  <si>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</si>
  <si>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</si>
  <si>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</si>
  <si>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</si>
  <si>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</si>
  <si>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</si>
  <si>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</si>
  <si>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</si>
  <si>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</si>
  <si>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</si>
  <si>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</si>
  <si>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</si>
  <si>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</si>
  <si>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</si>
  <si>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</si>
  <si>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</si>
  <si>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</si>
  <si>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</si>
  <si>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</si>
  <si>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</si>
  <si>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</si>
  <si>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</si>
  <si>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</si>
  <si>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</si>
  <si>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</si>
  <si>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</si>
  <si>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</si>
  <si>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</si>
  <si>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</si>
  <si>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</si>
  <si>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</si>
  <si>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</si>
  <si>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</si>
  <si>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</si>
  <si>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</si>
  <si>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</si>
  <si>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</si>
  <si>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</si>
  <si>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</si>
  <si>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</si>
  <si>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</si>
  <si>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</si>
  <si>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</si>
  <si>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</si>
  <si>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</si>
  <si>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</si>
  <si>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</si>
  <si>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</si>
  <si>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</si>
  <si>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</si>
  <si>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</si>
  <si>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</si>
  <si>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</si>
  <si>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</si>
  <si>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</si>
  <si>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</si>
  <si>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</si>
  <si>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</si>
  <si>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</si>
  <si>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</si>
  <si>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</si>
  <si>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</si>
  <si>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</si>
  <si>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</si>
  <si>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</si>
  <si>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</si>
  <si>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</si>
  <si>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</si>
  <si>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</si>
  <si>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</si>
  <si>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</si>
  <si>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</si>
  <si>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</si>
  <si>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</si>
  <si>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</si>
  <si>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</si>
  <si>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</si>
  <si>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</si>
  <si>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</si>
  <si>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</si>
  <si>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</si>
  <si>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</si>
  <si>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</si>
  <si>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</si>
  <si>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</si>
  <si>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</si>
  <si>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</si>
  <si>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</si>
  <si>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</si>
  <si>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</si>
  <si>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</si>
  <si>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</si>
  <si>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</si>
  <si>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</si>
  <si>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</si>
  <si>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</si>
  <si>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</si>
  <si>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</si>
  <si>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</si>
  <si>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</si>
  <si>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</si>
  <si>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</si>
  <si>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</si>
  <si>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</si>
  <si>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</si>
  <si>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</si>
  <si>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</si>
  <si>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</si>
  <si>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</si>
  <si>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</si>
  <si>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</si>
  <si>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</si>
  <si>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</si>
  <si>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</si>
  <si>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</si>
  <si>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</si>
  <si>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</si>
  <si>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</si>
  <si>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</si>
  <si>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</si>
  <si>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</si>
  <si>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</si>
  <si>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</si>
  <si>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</si>
  <si>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</si>
  <si>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</si>
  <si>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</si>
  <si>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</si>
  <si>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</si>
  <si>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</si>
  <si>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</si>
  <si>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</si>
  <si>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</si>
  <si>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</si>
  <si>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</si>
  <si>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</si>
  <si>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</si>
  <si>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</si>
  <si>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</si>
  <si>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</si>
  <si>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</si>
  <si>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</si>
  <si>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</si>
  <si>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</si>
  <si>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</si>
  <si>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</si>
  <si>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</si>
  <si>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</si>
  <si>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</si>
  <si>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</si>
  <si>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</si>
  <si>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</si>
  <si>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</si>
  <si>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</si>
  <si>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</si>
  <si>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</si>
  <si>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</si>
  <si>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</si>
  <si>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</si>
  <si>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</si>
  <si>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</si>
  <si>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</si>
  <si>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</si>
  <si>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</si>
  <si>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</si>
  <si>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</si>
  <si>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</si>
  <si>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</si>
  <si>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</si>
  <si>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</si>
  <si>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</si>
  <si>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</si>
  <si>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</si>
  <si>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</si>
  <si>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</si>
  <si>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</si>
  <si>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</si>
  <si>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</si>
  <si>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</si>
  <si>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</si>
  <si>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</si>
  <si>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</si>
  <si>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</si>
  <si>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</si>
  <si>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</si>
  <si>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</si>
  <si>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</si>
  <si>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</si>
  <si>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</si>
  <si>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</si>
  <si>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</si>
  <si>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</si>
  <si>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</si>
  <si>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</si>
  <si>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</si>
  <si>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</si>
  <si>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</si>
  <si>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</si>
  <si>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</si>
  <si>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</si>
  <si>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</si>
  <si>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</si>
  <si>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</si>
  <si>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</si>
  <si>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</si>
  <si>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</si>
  <si>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</si>
  <si>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</si>
  <si>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</si>
  <si>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</si>
  <si>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</si>
  <si>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</si>
  <si>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</si>
  <si>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</si>
  <si>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</si>
  <si>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</si>
  <si>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</si>
  <si>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</si>
  <si>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</si>
  <si>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</si>
  <si>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</si>
  <si>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</si>
  <si>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</si>
  <si>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</si>
  <si>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</si>
  <si>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</si>
  <si>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</si>
  <si>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</si>
  <si>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</si>
  <si>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</si>
  <si>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</si>
  <si>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</si>
  <si>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</si>
  <si>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</si>
  <si>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</si>
  <si>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</si>
  <si>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</si>
  <si>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</si>
  <si>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</si>
  <si>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</si>
  <si>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</si>
  <si>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</si>
  <si>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</si>
  <si>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</si>
  <si>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</si>
  <si>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</si>
  <si>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</si>
  <si>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</si>
  <si>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</si>
  <si>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</si>
  <si>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</si>
  <si>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</si>
  <si>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</si>
  <si>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</si>
  <si>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</si>
  <si>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</si>
  <si>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</si>
  <si>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</si>
  <si>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</si>
  <si>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</si>
  <si>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</si>
  <si>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</si>
  <si>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</si>
  <si>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</si>
  <si>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</si>
  <si>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</si>
  <si>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</si>
  <si>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</si>
  <si>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</si>
  <si>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</si>
  <si>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</si>
  <si>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</si>
  <si>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</si>
  <si>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</si>
  <si>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</si>
  <si>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</si>
  <si>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</si>
  <si>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</si>
  <si>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</si>
  <si>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</si>
  <si>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</si>
  <si>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</si>
  <si>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</si>
  <si>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</si>
  <si>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</si>
  <si>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</si>
  <si>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</si>
  <si>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</si>
  <si>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</si>
  <si>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</si>
  <si>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</si>
  <si>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</si>
  <si>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</si>
  <si>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</si>
  <si>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</si>
  <si>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</si>
  <si>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</si>
  <si>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</si>
  <si>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</si>
  <si>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</si>
  <si>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</si>
  <si>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</si>
  <si>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</si>
  <si>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</si>
  <si>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</si>
  <si>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</si>
  <si>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</si>
  <si>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</si>
  <si>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</si>
  <si>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</si>
  <si>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</si>
  <si>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</si>
  <si>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</si>
  <si>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</si>
  <si>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</si>
  <si>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</si>
  <si>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</si>
  <si>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</si>
  <si>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</si>
  <si>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</si>
  <si>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</si>
  <si>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</si>
  <si>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</si>
  <si>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</si>
  <si>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</si>
  <si>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</si>
  <si>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</si>
  <si>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</si>
  <si>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</si>
  <si>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</si>
  <si>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</si>
  <si>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</si>
  <si>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</si>
  <si>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</si>
  <si>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</si>
  <si>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</si>
  <si>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</si>
  <si>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</si>
  <si>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</si>
  <si>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</si>
  <si>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</si>
  <si>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</si>
  <si>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</si>
  <si>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</si>
  <si>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</si>
  <si>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</si>
  <si>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</si>
  <si>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</si>
  <si>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</si>
  <si>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</si>
  <si>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</si>
  <si>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</si>
  <si>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</si>
  <si>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</si>
  <si>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</si>
  <si>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</si>
  <si>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</si>
  <si>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</si>
  <si>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</si>
  <si>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</si>
  <si>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</si>
  <si>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</si>
  <si>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</si>
  <si>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</si>
  <si>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</si>
  <si>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</si>
  <si>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</si>
  <si>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</si>
  <si>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</si>
  <si>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</si>
  <si>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</si>
  <si>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</si>
  <si>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</si>
  <si>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</si>
  <si>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</si>
  <si>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</si>
  <si>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</si>
  <si>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</si>
  <si>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</si>
  <si>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</si>
  <si>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</si>
  <si>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</si>
  <si>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</si>
  <si>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</si>
  <si>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</si>
  <si>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</si>
  <si>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</si>
  <si>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</si>
  <si>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</si>
  <si>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</si>
  <si>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</si>
  <si>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</si>
  <si>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</si>
  <si>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</si>
  <si>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</si>
  <si>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</si>
  <si>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</si>
  <si>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</si>
  <si>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</si>
  <si>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</si>
  <si>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</si>
  <si>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</si>
  <si>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</si>
  <si>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</si>
  <si>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</si>
  <si>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</si>
  <si>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</si>
  <si>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</si>
  <si>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</si>
  <si>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</si>
  <si>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</si>
  <si>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</si>
  <si>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</si>
  <si>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</si>
  <si>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</si>
  <si>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</si>
  <si>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</si>
  <si>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</si>
  <si>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</si>
  <si>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</si>
  <si>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</si>
  <si>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</si>
  <si>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</si>
  <si>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</si>
  <si>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</si>
  <si>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</si>
  <si>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</si>
  <si>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</si>
  <si>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</si>
  <si>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</si>
  <si>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</si>
  <si>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</si>
  <si>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</si>
  <si>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</si>
  <si>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</si>
  <si>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</si>
  <si>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</si>
  <si>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</si>
  <si>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</si>
  <si>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</si>
  <si>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</si>
  <si>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</si>
  <si>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</si>
  <si>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</si>
  <si>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</si>
  <si>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</si>
  <si>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</si>
  <si>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</si>
  <si>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</si>
  <si>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</si>
  <si>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</si>
  <si>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</si>
  <si>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</si>
  <si>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</si>
  <si>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</si>
  <si>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</si>
  <si>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</si>
  <si>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</si>
  <si>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</si>
  <si>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</si>
  <si>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</si>
  <si>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</si>
  <si>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</si>
  <si>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</si>
  <si>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</si>
  <si>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</si>
  <si>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</si>
  <si>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</si>
  <si>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</si>
  <si>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</si>
  <si>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</si>
  <si>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</si>
  <si>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</si>
  <si>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</si>
  <si>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</si>
  <si>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</si>
  <si>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</si>
  <si>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</si>
  <si>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</si>
  <si>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</si>
  <si>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</si>
  <si>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</si>
  <si>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</si>
  <si>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</si>
  <si>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</si>
  <si>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</si>
  <si>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</si>
  <si>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</si>
  <si>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</si>
  <si>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</si>
  <si>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</si>
  <si>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</si>
  <si>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</si>
  <si>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</si>
  <si>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</si>
  <si>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</si>
  <si>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</si>
  <si>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</si>
  <si>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</si>
  <si>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</si>
  <si>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</si>
  <si>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</si>
  <si>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</si>
  <si>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</si>
  <si>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</si>
  <si>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</si>
  <si>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</si>
  <si>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</si>
  <si>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</si>
  <si>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</si>
  <si>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</si>
  <si>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</si>
  <si>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</si>
  <si>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</si>
  <si>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</si>
  <si>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</si>
  <si>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</si>
  <si>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</si>
  <si>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</si>
  <si>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</si>
  <si>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</si>
  <si>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</si>
  <si>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</si>
  <si>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</si>
  <si>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</si>
  <si>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</si>
  <si>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</si>
  <si>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</si>
  <si>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</si>
  <si>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</si>
  <si>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</si>
  <si>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</si>
  <si>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</si>
  <si>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</si>
  <si>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</si>
  <si>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</si>
  <si>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</si>
  <si>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</si>
  <si>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</si>
  <si>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</si>
  <si>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</si>
  <si>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</si>
  <si>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</si>
  <si>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</si>
  <si>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</si>
  <si>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</si>
  <si>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</si>
  <si>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</si>
  <si>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</si>
  <si>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</si>
  <si>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</si>
  <si>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</si>
  <si>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</si>
  <si>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</si>
  <si>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</si>
  <si>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</si>
  <si>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</si>
  <si>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</si>
  <si>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</si>
  <si>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</si>
  <si>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</si>
  <si>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</si>
  <si>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</si>
  <si>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</si>
  <si>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</si>
  <si>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</si>
  <si>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</si>
  <si>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</si>
  <si>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</si>
  <si>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</si>
  <si>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</si>
  <si>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</si>
  <si>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</si>
  <si>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</si>
  <si>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</si>
  <si>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</si>
  <si>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</si>
  <si>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</si>
  <si>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</si>
  <si>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</si>
  <si>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</si>
  <si>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</si>
  <si>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</si>
  <si>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</si>
  <si>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</si>
  <si>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</si>
  <si>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</si>
  <si>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</si>
  <si>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</si>
  <si>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</si>
  <si>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</si>
  <si>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</si>
  <si>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</si>
  <si>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</si>
  <si>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</si>
  <si>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</si>
  <si>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</si>
  <si>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</si>
  <si>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</si>
  <si>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</si>
  <si>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</si>
  <si>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</si>
  <si>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</si>
  <si>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</si>
  <si>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</si>
  <si>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</si>
  <si>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</si>
  <si>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</si>
  <si>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</si>
  <si>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</si>
  <si>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</si>
  <si>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</si>
  <si>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</si>
  <si>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</si>
  <si>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</si>
  <si>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</si>
  <si>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</si>
  <si>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</si>
  <si>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</si>
  <si>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</si>
  <si>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</si>
  <si>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</si>
  <si>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</si>
  <si>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</si>
  <si>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</si>
  <si>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</si>
  <si>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</si>
  <si>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</si>
  <si>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</si>
  <si>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</si>
  <si>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</si>
  <si>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</si>
  <si>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</si>
  <si>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</si>
  <si>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</si>
  <si>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</si>
  <si>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</si>
  <si>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</si>
  <si>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</si>
  <si>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</si>
  <si>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</si>
  <si>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</si>
  <si>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</si>
  <si>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</si>
  <si>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</si>
  <si>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</si>
  <si>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</si>
  <si>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</si>
  <si>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</si>
  <si>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</si>
  <si>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</si>
  <si>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</si>
  <si>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</si>
  <si>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</si>
  <si>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</si>
  <si>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</si>
  <si>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</si>
  <si>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</si>
  <si>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</si>
  <si>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</si>
  <si>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</si>
  <si>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</si>
  <si>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</si>
  <si>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</si>
  <si>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</si>
  <si>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</si>
  <si>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</si>
  <si>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</si>
  <si>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</si>
  <si>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</si>
  <si>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</si>
  <si>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</si>
  <si>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</si>
  <si>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</si>
  <si>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</si>
  <si>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</si>
  <si>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</si>
  <si>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</si>
  <si>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</si>
  <si>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</si>
  <si>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</si>
  <si>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</si>
  <si>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</si>
  <si>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</si>
  <si>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</si>
  <si>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</si>
  <si>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</si>
  <si>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</si>
  <si>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</si>
  <si>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</si>
  <si>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</si>
  <si>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</si>
  <si>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</si>
  <si>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</si>
  <si>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</si>
  <si>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</si>
  <si>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</si>
  <si>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</si>
  <si>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</si>
  <si>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</si>
  <si>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</si>
  <si>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</si>
  <si>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</si>
  <si>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</si>
  <si>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</si>
  <si>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</si>
  <si>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</si>
  <si>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</si>
  <si>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</si>
  <si>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</si>
  <si>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</si>
  <si>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</si>
  <si>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</si>
  <si>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</si>
  <si>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</si>
  <si>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</si>
  <si>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</si>
  <si>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</si>
  <si>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</si>
  <si>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</si>
  <si>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</si>
  <si>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</si>
  <si>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</si>
  <si>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</si>
  <si>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</si>
  <si>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</si>
  <si>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</si>
  <si>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</si>
  <si>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</si>
  <si>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</si>
  <si>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</si>
  <si>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</si>
  <si>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</si>
  <si>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</si>
  <si>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</si>
  <si>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</si>
  <si>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</si>
  <si>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</si>
  <si>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</si>
  <si>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</si>
  <si>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</si>
  <si>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</si>
  <si>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</si>
  <si>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</si>
  <si>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</si>
  <si>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</si>
  <si>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</si>
  <si>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</si>
  <si>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</si>
  <si>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</si>
  <si>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</si>
  <si>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</si>
  <si>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</si>
  <si>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</si>
  <si>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</si>
  <si>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</si>
  <si>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</si>
  <si>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</si>
  <si>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</si>
  <si>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</si>
  <si>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</si>
  <si>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</si>
  <si>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</si>
  <si>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</si>
  <si>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</si>
  <si>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</si>
  <si>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</si>
  <si>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</si>
  <si>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</si>
  <si>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</si>
  <si>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</si>
  <si>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</si>
  <si>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</si>
  <si>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</si>
  <si>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</si>
  <si>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</si>
  <si>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</si>
  <si>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</si>
  <si>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</si>
  <si>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</si>
  <si>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</si>
  <si>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</si>
  <si>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</si>
  <si>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</si>
  <si>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</si>
  <si>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</si>
  <si>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</si>
  <si>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</si>
  <si>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</si>
  <si>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</si>
  <si>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</si>
  <si>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</si>
  <si>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</si>
  <si>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</si>
  <si>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</si>
  <si>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</si>
  <si>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</si>
  <si>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</si>
  <si>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</si>
  <si>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</si>
  <si>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</si>
  <si>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</si>
  <si>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</si>
  <si>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</si>
  <si>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</si>
  <si>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</si>
  <si>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</si>
  <si>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</si>
  <si>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</si>
  <si>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</si>
  <si>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</si>
  <si>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</si>
  <si>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</si>
  <si>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</si>
  <si>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</si>
  <si>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</si>
  <si>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</si>
  <si>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</si>
  <si>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</si>
  <si>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</si>
  <si>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</si>
  <si>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</si>
  <si>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</si>
  <si>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</si>
  <si>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</si>
  <si>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</si>
  <si>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</si>
  <si>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</si>
  <si>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</si>
  <si>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</si>
  <si>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</si>
  <si>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</si>
  <si>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</si>
  <si>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</si>
  <si>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</si>
  <si>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</si>
  <si>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</si>
  <si>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</si>
  <si>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</si>
  <si>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</si>
  <si>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</si>
  <si>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</si>
  <si>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</si>
  <si>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</si>
  <si>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</si>
  <si>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</si>
  <si>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</si>
  <si>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</si>
  <si>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</si>
  <si>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</si>
  <si>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</si>
  <si>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</si>
  <si>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</si>
  <si>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</si>
  <si>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</si>
  <si>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</si>
  <si>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</si>
  <si>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</si>
  <si>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</si>
  <si>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</si>
  <si>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</si>
  <si>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</si>
  <si>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</si>
  <si>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</si>
  <si>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</si>
  <si>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</si>
  <si>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</si>
  <si>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</si>
  <si>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</si>
  <si>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</si>
  <si>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</si>
  <si>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</si>
  <si>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</si>
  <si>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</si>
  <si>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</si>
  <si>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</si>
  <si>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</si>
  <si>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</si>
  <si>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</si>
  <si>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</si>
  <si>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</si>
  <si>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</si>
  <si>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</si>
  <si>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</si>
  <si>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</si>
  <si>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</si>
  <si>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</si>
  <si>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</si>
  <si>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</si>
  <si>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</si>
  <si>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</si>
  <si>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</si>
  <si>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</si>
  <si>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</si>
  <si>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</si>
  <si>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</si>
  <si>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</si>
  <si>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</si>
  <si>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</si>
  <si>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</si>
  <si>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</si>
  <si>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</si>
  <si>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</si>
  <si>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</si>
  <si>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</si>
  <si>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</si>
  <si>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</si>
  <si>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</si>
  <si>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</si>
  <si>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</si>
  <si>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</si>
  <si>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</si>
  <si>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</si>
  <si>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</si>
  <si>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</si>
  <si>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</si>
  <si>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</si>
  <si>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</si>
  <si>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</si>
  <si>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</si>
  <si>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</si>
  <si>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</si>
  <si>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</si>
  <si>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</si>
  <si>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</si>
  <si>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</si>
  <si>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</si>
  <si>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</si>
  <si>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</si>
  <si>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</si>
  <si>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</si>
  <si>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</si>
  <si>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</si>
  <si>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</si>
  <si>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</si>
  <si>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</si>
  <si>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</si>
  <si>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</si>
  <si>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</si>
  <si>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</si>
  <si>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</si>
  <si>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</si>
  <si>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</si>
  <si>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</si>
  <si>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</si>
  <si>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</si>
  <si>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</si>
  <si>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</si>
  <si>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</si>
  <si>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</si>
  <si>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</si>
  <si>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</si>
  <si>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</si>
  <si>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</si>
  <si>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</si>
  <si>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</si>
  <si>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</si>
  <si>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</si>
  <si>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</si>
  <si>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</si>
  <si>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</si>
  <si>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</si>
  <si>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</si>
  <si>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</si>
  <si>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</si>
  <si>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</si>
  <si>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</si>
  <si>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</si>
  <si>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</si>
  <si>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</si>
  <si>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</si>
  <si>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</si>
  <si>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</si>
  <si>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</si>
  <si>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</si>
  <si>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</si>
  <si>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</si>
  <si>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</si>
  <si>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</si>
  <si>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</si>
  <si>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</si>
  <si>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</si>
  <si>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</si>
  <si>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</si>
  <si>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</si>
  <si>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</si>
  <si>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</si>
  <si>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</si>
  <si>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</si>
  <si>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</si>
  <si>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</si>
  <si>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</si>
  <si>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</si>
  <si>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</si>
  <si>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</si>
  <si>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</si>
  <si>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</si>
  <si>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</si>
  <si>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</si>
  <si>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</si>
  <si>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</si>
  <si>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</si>
  <si>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</si>
  <si>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</si>
  <si>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</si>
  <si>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</si>
  <si>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</si>
  <si>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</si>
  <si>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</si>
  <si>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</si>
  <si>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</si>
  <si>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</si>
  <si>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</si>
  <si>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</si>
  <si>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</si>
  <si>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</si>
  <si>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</si>
  <si>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</si>
  <si>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</si>
  <si>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</si>
  <si>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</si>
  <si>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</si>
  <si>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</si>
  <si>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</si>
  <si>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</si>
  <si>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</si>
  <si>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</si>
  <si>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</si>
  <si>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</si>
  <si>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</si>
  <si>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</si>
  <si>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</si>
  <si>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</si>
  <si>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</si>
  <si>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</si>
  <si>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</si>
  <si>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</si>
  <si>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</si>
  <si>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</si>
  <si>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</si>
  <si>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</si>
  <si>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</si>
  <si>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</si>
  <si>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</si>
  <si>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</si>
  <si>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</si>
  <si>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</si>
  <si>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</si>
  <si>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</si>
  <si>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</si>
  <si>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</si>
  <si>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</si>
  <si>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</si>
  <si>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</si>
  <si>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</si>
  <si>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</si>
  <si>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</si>
  <si>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</si>
  <si>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</si>
  <si>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</si>
  <si>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</si>
  <si>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</si>
  <si>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</si>
  <si>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</si>
  <si>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</si>
  <si>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</si>
  <si>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</si>
  <si>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</si>
  <si>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</si>
  <si>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</si>
  <si>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</si>
  <si>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</si>
  <si>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</si>
  <si>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</si>
  <si>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</si>
  <si>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</si>
  <si>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</si>
  <si>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</si>
  <si>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</si>
  <si>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</si>
  <si>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</si>
  <si>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</si>
  <si>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</si>
  <si>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</si>
  <si>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</si>
  <si>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</si>
  <si>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</si>
  <si>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</si>
  <si>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</si>
  <si>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</si>
  <si>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</si>
  <si>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</si>
  <si>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</si>
  <si>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</si>
  <si>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</si>
  <si>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</si>
  <si>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</si>
  <si>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</si>
  <si>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</si>
  <si>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</si>
  <si>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</si>
  <si>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</si>
  <si>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</si>
  <si>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</si>
  <si>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</si>
  <si>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</si>
  <si>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</si>
  <si>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</si>
  <si>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</si>
  <si>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</si>
  <si>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</si>
  <si>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</si>
  <si>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</si>
  <si>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</si>
  <si>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</si>
  <si>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</si>
  <si>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</si>
  <si>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</si>
  <si>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</si>
  <si>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</si>
  <si>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</si>
  <si>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</si>
  <si>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</si>
  <si>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</si>
  <si>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</si>
  <si>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</si>
  <si>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</si>
  <si>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</si>
  <si>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</si>
  <si>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</si>
  <si>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</si>
  <si>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</si>
  <si>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</si>
  <si>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</si>
  <si>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</si>
  <si>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</si>
  <si>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</si>
  <si>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</si>
  <si>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</si>
  <si>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</si>
  <si>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</si>
  <si>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</si>
  <si>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</si>
  <si>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</si>
  <si>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</si>
  <si>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</si>
  <si>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</si>
  <si>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</si>
  <si>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</si>
  <si>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</si>
  <si>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</si>
  <si>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</si>
  <si>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</si>
  <si>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</si>
  <si>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</si>
  <si>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</si>
  <si>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</si>
  <si>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</si>
  <si>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</si>
  <si>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</si>
  <si>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</si>
  <si>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</si>
  <si>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</si>
  <si>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</si>
  <si>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</si>
  <si>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</si>
  <si>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</si>
  <si>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</si>
  <si>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</si>
  <si>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</si>
  <si>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</si>
  <si>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</si>
  <si>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</si>
  <si>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</si>
  <si>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</si>
  <si>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</si>
  <si>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</si>
  <si>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</si>
  <si>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</si>
  <si>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</si>
  <si>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</si>
  <si>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</si>
  <si>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</si>
  <si>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</si>
  <si>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</si>
  <si>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</si>
  <si>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</si>
  <si>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</si>
  <si>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</si>
  <si>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</si>
  <si>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</si>
  <si>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</si>
  <si>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</si>
  <si>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</si>
  <si>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</si>
  <si>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</si>
  <si>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</si>
  <si>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</si>
  <si>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</si>
  <si>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</si>
  <si>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</si>
  <si>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</si>
  <si>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</si>
  <si>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</si>
  <si>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</si>
  <si>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</si>
  <si>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</si>
  <si>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</si>
  <si>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</si>
  <si>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</si>
  <si>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</si>
  <si>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</si>
  <si>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</si>
  <si>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</si>
  <si>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</si>
  <si>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</si>
  <si>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</si>
  <si>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</si>
  <si>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</si>
  <si>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</si>
  <si>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</si>
  <si>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</si>
  <si>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</si>
  <si>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</si>
  <si>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</si>
  <si>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</si>
  <si>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</si>
  <si>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</si>
  <si>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</si>
  <si>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</si>
  <si>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</si>
  <si>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</si>
  <si>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</si>
  <si>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</si>
  <si>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</si>
  <si>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</si>
  <si>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</si>
  <si>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</si>
  <si>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</si>
  <si>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</si>
  <si>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</si>
  <si>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</si>
  <si>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</si>
  <si>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</si>
  <si>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</si>
  <si>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</si>
  <si>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</si>
  <si>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</si>
  <si>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</si>
  <si>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</si>
  <si>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</si>
  <si>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</si>
  <si>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</si>
  <si>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</si>
  <si>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</si>
  <si>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</si>
  <si>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</si>
  <si>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</si>
  <si>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</si>
  <si>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</si>
  <si>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</si>
  <si>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</si>
  <si>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</si>
  <si>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</si>
  <si>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</si>
  <si>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</si>
  <si>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</si>
  <si>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</si>
  <si>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</si>
  <si>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</si>
  <si>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</si>
  <si>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</si>
  <si>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</si>
  <si>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</si>
  <si>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</si>
  <si>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</si>
  <si>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</si>
  <si>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</si>
  <si>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</si>
  <si>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</si>
  <si>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</si>
  <si>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</si>
  <si>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</si>
  <si>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</si>
  <si>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</si>
  <si>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</si>
  <si>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</si>
  <si>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</si>
  <si>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</si>
  <si>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</si>
  <si>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</si>
  <si>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</si>
  <si>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</si>
  <si>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</si>
  <si>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</si>
  <si>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</si>
  <si>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</si>
  <si>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</si>
  <si>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</si>
  <si>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</si>
  <si>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</si>
  <si>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</si>
  <si>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</si>
  <si>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</si>
  <si>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</si>
  <si>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</si>
  <si>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</si>
  <si>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</si>
  <si>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</si>
  <si>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</si>
  <si>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</si>
  <si>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</si>
  <si>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</si>
  <si>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</si>
  <si>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</si>
  <si>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</si>
  <si>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</si>
  <si>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</si>
  <si>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</si>
  <si>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</si>
  <si>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</si>
  <si>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</si>
  <si>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</si>
  <si>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</si>
  <si>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</si>
  <si>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</si>
  <si>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</si>
  <si>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</si>
  <si>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</si>
  <si>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</si>
  <si>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</si>
  <si>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</si>
  <si>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</si>
  <si>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</si>
  <si>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</si>
  <si>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</si>
  <si>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</si>
  <si>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</si>
  <si>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</si>
  <si>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</si>
  <si>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</si>
  <si>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</si>
  <si>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</si>
  <si>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</si>
  <si>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</si>
  <si>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</si>
  <si>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</si>
  <si>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</si>
  <si>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</si>
  <si>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</si>
  <si>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</si>
  <si>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</si>
  <si>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</si>
  <si>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</si>
  <si>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</si>
  <si>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</si>
  <si>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</si>
  <si>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</si>
  <si>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</si>
  <si>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</si>
  <si>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</si>
  <si>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</si>
  <si>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</si>
  <si>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</si>
  <si>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</si>
  <si>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</si>
  <si>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</si>
  <si>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</si>
  <si>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</si>
  <si>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</si>
  <si>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</si>
  <si>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</si>
  <si>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</si>
  <si>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</si>
  <si>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</si>
  <si>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</si>
  <si>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</si>
  <si>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</si>
  <si>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</si>
  <si>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</si>
  <si>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</si>
  <si>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</si>
  <si>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</si>
  <si>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</si>
  <si>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</si>
  <si>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</si>
  <si>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</si>
  <si>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</si>
  <si>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</si>
  <si>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</si>
  <si>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</si>
  <si>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</si>
  <si>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</si>
  <si>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</si>
  <si>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</si>
  <si>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</si>
  <si>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</si>
  <si>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</si>
  <si>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</si>
  <si>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</si>
  <si>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</si>
  <si>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</si>
  <si>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</si>
  <si>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</si>
  <si>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</si>
  <si>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</si>
  <si>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</si>
  <si>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</si>
  <si>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</si>
  <si>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</si>
  <si>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</si>
  <si>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</si>
  <si>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</si>
  <si>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</si>
  <si>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</si>
  <si>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</si>
  <si>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</si>
  <si>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</si>
  <si>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</si>
  <si>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</si>
  <si>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</si>
  <si>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</si>
  <si>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</si>
  <si>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</si>
  <si>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</si>
  <si>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</si>
  <si>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</si>
  <si>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</si>
  <si>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</si>
  <si>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</si>
  <si>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</si>
  <si>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</si>
  <si>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</si>
  <si>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</si>
  <si>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</si>
  <si>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</si>
  <si>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</si>
  <si>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</si>
  <si>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</si>
  <si>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</si>
  <si>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</si>
  <si>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</si>
  <si>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</si>
  <si>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</si>
  <si>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</si>
  <si>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</si>
  <si>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</si>
  <si>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</si>
  <si>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</si>
  <si>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</si>
  <si>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</si>
  <si>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</si>
  <si>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</si>
  <si>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</si>
  <si>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</si>
  <si>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</si>
  <si>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</si>
  <si>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</si>
  <si>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</si>
  <si>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</si>
  <si>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</si>
  <si>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</si>
  <si>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</si>
  <si>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</si>
  <si>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</si>
  <si>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</si>
  <si>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</si>
  <si>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</si>
  <si>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</si>
  <si>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</si>
  <si>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</si>
  <si>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</si>
  <si>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</si>
  <si>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</si>
  <si>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</si>
  <si>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</si>
  <si>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</si>
  <si>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</si>
  <si>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</si>
  <si>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</si>
  <si>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</si>
  <si>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</si>
  <si>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</si>
  <si>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</si>
  <si>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</si>
  <si>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</si>
  <si>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</si>
  <si>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</si>
  <si>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</si>
  <si>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</si>
  <si>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</si>
  <si>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</si>
  <si>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</si>
  <si>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</si>
  <si>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</si>
  <si>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</si>
  <si>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</si>
  <si>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</si>
  <si>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</si>
  <si>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</si>
  <si>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</si>
  <si>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</si>
  <si>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</si>
  <si>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</si>
  <si>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</si>
  <si>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</si>
  <si>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</si>
  <si>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</si>
  <si>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</si>
  <si>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</si>
  <si>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</si>
  <si>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</si>
  <si>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</si>
  <si>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</si>
  <si>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</si>
  <si>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</si>
  <si>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</si>
  <si>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</si>
  <si>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</si>
  <si>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</si>
  <si>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</si>
  <si>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</si>
  <si>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</si>
  <si>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</si>
  <si>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</si>
  <si>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</si>
  <si>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</si>
  <si>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</si>
  <si>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</si>
  <si>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</si>
  <si>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</si>
  <si>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</si>
  <si>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</si>
  <si>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</si>
  <si>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</si>
  <si>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</si>
  <si>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</si>
  <si>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</si>
  <si>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</si>
  <si>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</si>
  <si>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</si>
  <si>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</si>
  <si>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</si>
  <si>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</si>
  <si>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</si>
  <si>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</si>
  <si>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</si>
  <si>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</si>
  <si>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</si>
  <si>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</si>
  <si>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</si>
  <si>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</si>
  <si>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</si>
  <si>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</si>
  <si>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</si>
  <si>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</si>
  <si>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</si>
  <si>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</si>
  <si>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</si>
  <si>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</si>
  <si>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</si>
  <si>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</si>
  <si>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</si>
  <si>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</si>
  <si>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</si>
  <si>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</si>
  <si>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</si>
  <si>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</si>
  <si>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</si>
  <si>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</si>
  <si>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</si>
  <si>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</si>
  <si>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</si>
  <si>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</si>
  <si>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</si>
  <si>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</si>
  <si>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</si>
  <si>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</si>
  <si>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</si>
  <si>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</si>
  <si>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</si>
  <si>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</si>
  <si>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</si>
  <si>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</si>
  <si>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</si>
  <si>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</si>
  <si>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</si>
  <si>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</si>
  <si>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</si>
  <si>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</si>
  <si>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</si>
  <si>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</si>
  <si>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</si>
  <si>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</si>
  <si>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</si>
  <si>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</si>
  <si>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</si>
  <si>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</si>
  <si>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</si>
  <si>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</si>
  <si>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</si>
  <si>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</si>
  <si>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</si>
  <si>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</si>
  <si>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</si>
  <si>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</si>
  <si>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</si>
  <si>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</si>
  <si>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</si>
  <si>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</si>
  <si>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</si>
  <si>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</si>
  <si>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</si>
  <si>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</si>
  <si>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</si>
  <si>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</si>
  <si>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</si>
  <si>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</si>
  <si>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</si>
  <si>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</si>
  <si>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</si>
  <si>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</si>
  <si>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</si>
  <si>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</si>
  <si>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</si>
  <si>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</si>
  <si>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</si>
  <si>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</si>
  <si>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</si>
  <si>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</si>
  <si>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</si>
  <si>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</si>
  <si>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</si>
  <si>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</si>
  <si>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</si>
  <si>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</si>
  <si>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</si>
  <si>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</si>
  <si>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</si>
  <si>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</si>
  <si>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</si>
  <si>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</si>
  <si>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</si>
  <si>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</si>
  <si>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</si>
  <si>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</si>
  <si>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</si>
  <si>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</si>
  <si>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</si>
  <si>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</si>
  <si>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</si>
  <si>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</si>
  <si>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</si>
  <si>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</si>
  <si>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</si>
  <si>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</si>
  <si>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</si>
  <si>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</si>
  <si>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</si>
  <si>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</si>
  <si>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</si>
  <si>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</si>
  <si>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</si>
  <si>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</si>
  <si>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</si>
  <si>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</si>
  <si>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</si>
  <si>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</si>
  <si>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</si>
  <si>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</si>
  <si>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</si>
  <si>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</si>
  <si>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</si>
  <si>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</si>
  <si>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</si>
  <si>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</si>
  <si>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</si>
  <si>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</si>
  <si>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</si>
  <si>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</si>
  <si>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</si>
  <si>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</si>
  <si>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</si>
  <si>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</si>
  <si>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</si>
  <si>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</si>
  <si>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</si>
  <si>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</si>
  <si>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</si>
  <si>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</si>
  <si>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</si>
  <si>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</si>
  <si>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</si>
  <si>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</si>
  <si>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</si>
  <si>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</si>
  <si>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</si>
  <si>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</si>
  <si>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</si>
  <si>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</si>
  <si>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</si>
  <si>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</si>
  <si>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</si>
  <si>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</si>
  <si>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</si>
  <si>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</si>
  <si>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</si>
  <si>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</si>
  <si>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</si>
  <si>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</si>
  <si>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</si>
  <si>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</si>
  <si>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</si>
  <si>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</si>
  <si>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</si>
  <si>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</si>
  <si>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</si>
  <si>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</si>
  <si>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</si>
  <si>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</si>
  <si>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</si>
  <si>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</si>
  <si>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</si>
  <si>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</si>
  <si>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</si>
  <si>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</si>
  <si>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</si>
  <si>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</si>
  <si>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</si>
  <si>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</si>
  <si>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</si>
  <si>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</si>
  <si>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</si>
  <si>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</si>
  <si>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</si>
  <si>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</si>
  <si>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</si>
  <si>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</si>
  <si>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</si>
  <si>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</si>
  <si>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</si>
  <si>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</si>
  <si>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</si>
  <si>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</si>
  <si>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</si>
  <si>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</si>
  <si>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</si>
  <si>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</si>
  <si>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</si>
  <si>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</si>
  <si>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</si>
  <si>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</si>
  <si>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</si>
  <si>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</si>
  <si>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</si>
  <si>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</si>
  <si>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</si>
  <si>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</si>
  <si>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</si>
  <si>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</si>
  <si>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</si>
  <si>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</si>
  <si>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</si>
  <si>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</si>
  <si>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</si>
  <si>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</si>
  <si>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</si>
  <si>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</si>
  <si>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</si>
  <si>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</si>
  <si>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</si>
  <si>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</si>
  <si>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</si>
  <si>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</si>
  <si>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</si>
  <si>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</si>
  <si>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</si>
  <si>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</si>
  <si>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</si>
  <si>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</si>
  <si>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</si>
  <si>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</si>
  <si>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</si>
  <si>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</si>
  <si>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</si>
  <si>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</si>
  <si>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</si>
  <si>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</si>
  <si>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</si>
  <si>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</si>
  <si>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</si>
  <si>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</si>
  <si>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</si>
  <si>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</si>
  <si>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</si>
  <si>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</si>
  <si>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</si>
  <si>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</si>
  <si>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</si>
  <si>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</si>
  <si>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</si>
  <si>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</si>
  <si>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</si>
  <si>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</si>
  <si>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</si>
  <si>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</si>
  <si>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</si>
  <si>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</si>
  <si>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</si>
  <si>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</si>
  <si>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</si>
  <si>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</si>
  <si>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</si>
  <si>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</si>
  <si>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</si>
  <si>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</si>
  <si>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</si>
  <si>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</si>
  <si>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</si>
  <si>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</si>
  <si>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</si>
  <si>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</si>
  <si>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</si>
  <si>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</si>
  <si>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</si>
  <si>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</si>
  <si>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</si>
  <si>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</si>
  <si>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</si>
  <si>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</si>
  <si>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</si>
  <si>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</si>
  <si>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</si>
  <si>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</si>
  <si>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</si>
  <si>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</si>
  <si>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</si>
  <si>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</si>
  <si>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</si>
  <si>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</si>
  <si>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</si>
  <si>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</si>
  <si>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</si>
  <si>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</si>
  <si>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</si>
  <si>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</si>
  <si>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</si>
  <si>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</si>
  <si>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</si>
  <si>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</si>
  <si>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</si>
  <si>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</si>
  <si>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</si>
  <si>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</si>
  <si>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</si>
  <si>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</si>
  <si>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</si>
  <si>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</si>
  <si>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</si>
  <si>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</si>
  <si>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</si>
  <si>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</si>
  <si>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</si>
  <si>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</si>
  <si>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</si>
  <si>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</si>
  <si>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</si>
  <si>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</si>
  <si>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</si>
  <si>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</si>
  <si>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</si>
  <si>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</si>
  <si>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</si>
  <si>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</si>
  <si>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</si>
  <si>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</si>
  <si>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</si>
  <si>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</si>
  <si>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</si>
  <si>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</si>
  <si>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</si>
  <si>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</si>
  <si>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</si>
  <si>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</si>
  <si>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</si>
  <si>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</si>
  <si>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</si>
  <si>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</si>
  <si>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</si>
  <si>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</si>
  <si>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</si>
  <si>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</si>
  <si>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</si>
  <si>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</si>
  <si>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</si>
  <si>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</si>
  <si>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</si>
  <si>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</si>
  <si>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</si>
  <si>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</si>
  <si>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</si>
  <si>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</si>
  <si>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</si>
  <si>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</si>
  <si>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</si>
  <si>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</si>
  <si>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</si>
  <si>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</si>
  <si>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</si>
  <si>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</si>
  <si>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</si>
  <si>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</si>
  <si>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</si>
  <si>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</si>
  <si>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</si>
  <si>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</si>
  <si>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</si>
  <si>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</si>
  <si>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</si>
  <si>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</si>
  <si>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</si>
  <si>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</si>
  <si>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</si>
  <si>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</si>
  <si>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</si>
  <si>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</si>
  <si>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</si>
  <si>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</si>
  <si>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</si>
  <si>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</si>
  <si>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</si>
  <si>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</si>
  <si>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</si>
  <si>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</si>
  <si>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</si>
  <si>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</si>
  <si>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</si>
  <si>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</si>
  <si>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</si>
  <si>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</si>
  <si>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</si>
  <si>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</si>
  <si>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</si>
  <si>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</si>
  <si>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</si>
  <si>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</si>
  <si>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</si>
  <si>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</si>
  <si>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</si>
  <si>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</si>
  <si>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</si>
  <si>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</si>
  <si>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</si>
  <si>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</si>
  <si>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</si>
  <si>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</si>
  <si>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</si>
  <si>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</si>
  <si>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</si>
  <si>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</si>
  <si>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</si>
  <si>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</si>
  <si>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</si>
  <si>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</si>
  <si>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</si>
  <si>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</si>
  <si>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</si>
  <si>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</si>
  <si>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</si>
  <si>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</si>
  <si>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</si>
  <si>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</si>
  <si>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</si>
  <si>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</si>
  <si>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</si>
  <si>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</si>
  <si>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</si>
  <si>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</si>
  <si>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</si>
  <si>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</si>
  <si>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</si>
  <si>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</si>
  <si>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</si>
  <si>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</si>
  <si>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</si>
  <si>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</si>
  <si>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</si>
  <si>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</si>
  <si>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</si>
  <si>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</si>
  <si>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</si>
  <si>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</si>
  <si>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</si>
  <si>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</si>
  <si>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</si>
  <si>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</si>
  <si>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</si>
  <si>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</si>
  <si>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</si>
  <si>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</si>
  <si>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</si>
  <si>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</si>
  <si>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</si>
  <si>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</si>
  <si>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</si>
  <si>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</si>
  <si>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</si>
  <si>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</si>
  <si>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</si>
  <si>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</si>
  <si>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</si>
  <si>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</si>
  <si>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</si>
  <si>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</si>
  <si>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</si>
  <si>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</si>
  <si>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</si>
  <si>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</si>
  <si>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</si>
  <si>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</si>
  <si>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</si>
  <si>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</si>
  <si>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</si>
  <si>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</si>
  <si>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</si>
  <si>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</si>
  <si>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</si>
  <si>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</si>
  <si>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</si>
  <si>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</si>
  <si>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</si>
  <si>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</si>
  <si>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</si>
  <si>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</si>
  <si>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</si>
  <si>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</si>
  <si>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</si>
  <si>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</si>
  <si>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</si>
  <si>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</si>
  <si>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</si>
  <si>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</si>
  <si>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</si>
  <si>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</si>
  <si>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</si>
  <si>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</si>
  <si>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</si>
  <si>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</si>
  <si>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</si>
  <si>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</si>
  <si>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</si>
  <si>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</si>
  <si>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</si>
  <si>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</si>
  <si>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</si>
  <si>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</si>
  <si>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</si>
  <si>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</si>
  <si>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</si>
  <si>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</si>
  <si>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</si>
  <si>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</si>
  <si>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</si>
  <si>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</si>
  <si>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</si>
  <si>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</si>
  <si>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</si>
  <si>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</si>
  <si>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</si>
  <si>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</si>
  <si>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</si>
  <si>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</si>
  <si>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</si>
  <si>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</si>
  <si>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</si>
  <si>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</si>
  <si>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</si>
  <si>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</si>
  <si>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</si>
  <si>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</si>
  <si>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</si>
  <si>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</si>
  <si>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</si>
  <si>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</si>
  <si>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</si>
  <si>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</si>
  <si>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</si>
  <si>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</si>
  <si>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</si>
  <si>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</si>
  <si>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</si>
  <si>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</si>
  <si>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</si>
  <si>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</si>
  <si>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</si>
  <si>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</si>
  <si>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</si>
  <si>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</si>
  <si>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</si>
  <si>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</si>
  <si>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</si>
  <si>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</si>
  <si>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</si>
  <si>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</si>
  <si>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</si>
  <si>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</si>
  <si>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</si>
  <si>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</si>
  <si>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</si>
  <si>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</si>
  <si>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</si>
  <si>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</si>
  <si>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</si>
  <si>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</si>
  <si>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</si>
  <si>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</si>
  <si>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</si>
  <si>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</si>
  <si>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</si>
  <si>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</si>
  <si>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</si>
  <si>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</si>
  <si>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</si>
  <si>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</si>
  <si>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</si>
  <si>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</si>
  <si>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</si>
  <si>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</si>
  <si>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</si>
  <si>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</si>
  <si>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</si>
  <si>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</si>
  <si>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</si>
  <si>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</si>
  <si>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</si>
  <si>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</si>
  <si>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</si>
  <si>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</si>
  <si>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</si>
  <si>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</si>
  <si>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</si>
  <si>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</si>
  <si>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</si>
  <si>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</si>
  <si>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</si>
  <si>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</si>
  <si>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</si>
  <si>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</si>
  <si>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</si>
  <si>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</si>
  <si>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</si>
  <si>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</si>
  <si>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</si>
  <si>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</si>
  <si>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</si>
  <si>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</si>
  <si>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</si>
  <si>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</si>
  <si>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</si>
  <si>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</si>
  <si>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</si>
  <si>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</si>
  <si>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</si>
  <si>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</si>
  <si>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</si>
  <si>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</si>
  <si>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</si>
  <si>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</si>
  <si>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</si>
  <si>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</si>
  <si>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</si>
  <si>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</si>
  <si>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</si>
  <si>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</si>
  <si>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</si>
  <si>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</si>
  <si>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</si>
  <si>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</si>
  <si>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</si>
  <si>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</si>
  <si>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</si>
  <si>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</si>
  <si>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</si>
  <si>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</si>
  <si>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</si>
  <si>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</si>
  <si>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</si>
  <si>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</si>
  <si>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</si>
  <si>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</si>
  <si>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</si>
  <si>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</si>
  <si>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</si>
  <si>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</si>
  <si>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</si>
  <si>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</si>
  <si>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</si>
  <si>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</si>
  <si>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</si>
  <si>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</si>
  <si>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</si>
  <si>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</si>
  <si>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</si>
  <si>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</si>
  <si>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</si>
  <si>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</si>
  <si>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</si>
  <si>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</si>
  <si>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</si>
  <si>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</si>
  <si>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</si>
  <si>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</si>
  <si>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</si>
  <si>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</si>
  <si>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</si>
  <si>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</si>
  <si>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</si>
  <si>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</si>
  <si>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</si>
  <si>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</si>
  <si>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</si>
  <si>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</si>
  <si>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</si>
  <si>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</si>
  <si>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</si>
  <si>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</si>
  <si>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</si>
  <si>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</si>
  <si>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</si>
  <si>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</si>
  <si>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</si>
  <si>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</si>
  <si>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</si>
  <si>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</si>
  <si>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</si>
  <si>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</si>
  <si>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</si>
  <si>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</si>
  <si>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</si>
  <si>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</si>
  <si>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</si>
  <si>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</si>
  <si>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</si>
  <si>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</si>
  <si>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</si>
  <si>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</si>
  <si>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</si>
  <si>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</si>
  <si>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</si>
  <si>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</si>
  <si>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</si>
  <si>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</si>
  <si>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</si>
  <si>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</si>
  <si>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</si>
  <si>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</si>
  <si>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</si>
  <si>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</si>
  <si>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</si>
  <si>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</si>
  <si>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</si>
  <si>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</si>
  <si>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</si>
  <si>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</si>
  <si>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</si>
  <si>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</si>
  <si>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</si>
  <si>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</si>
  <si>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</si>
  <si>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</si>
  <si>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</si>
  <si>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</si>
  <si>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</si>
  <si>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</si>
  <si>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</si>
  <si>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</si>
  <si>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</si>
  <si>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</si>
  <si>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</si>
  <si>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</si>
  <si>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</si>
  <si>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</si>
  <si>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</si>
  <si>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</si>
  <si>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</si>
  <si>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</si>
  <si>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</si>
  <si>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</si>
  <si>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</si>
  <si>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</si>
  <si>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</si>
  <si>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</si>
  <si>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</si>
  <si>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</si>
  <si>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</si>
  <si>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</si>
  <si>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</si>
  <si>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</si>
  <si>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</si>
  <si>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</si>
  <si>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</si>
  <si>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</si>
  <si>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</si>
  <si>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</si>
  <si>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</si>
  <si>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</si>
  <si>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</si>
  <si>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</si>
  <si>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</si>
  <si>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</si>
  <si>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</si>
  <si>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</si>
  <si>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</si>
  <si>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</si>
  <si>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</si>
  <si>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</si>
  <si>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</si>
  <si>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</si>
  <si>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</si>
  <si>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</si>
  <si>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</si>
  <si>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</si>
  <si>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</si>
  <si>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</si>
  <si>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</si>
  <si>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</si>
  <si>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</si>
  <si>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</si>
  <si>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</si>
  <si>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</si>
  <si>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</si>
  <si>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</si>
  <si>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</si>
  <si>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</si>
  <si>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</si>
  <si>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</si>
  <si>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</si>
  <si>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</si>
  <si>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</si>
  <si>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</si>
  <si>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</si>
  <si>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</si>
  <si>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</si>
  <si>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</si>
  <si>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</si>
  <si>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</si>
  <si>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</si>
  <si>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</si>
  <si>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</si>
  <si>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</si>
  <si>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</si>
  <si>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</si>
  <si>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</si>
  <si>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</si>
  <si>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</si>
  <si>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</si>
  <si>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</si>
  <si>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</si>
  <si>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</si>
  <si>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</si>
  <si>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</si>
  <si>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</si>
  <si>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</si>
  <si>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</si>
  <si>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</si>
  <si>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</si>
  <si>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</si>
  <si>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</si>
  <si>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</si>
  <si>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</si>
  <si>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</si>
  <si>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</si>
  <si>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</si>
  <si>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</si>
  <si>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</si>
  <si>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</si>
  <si>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</si>
  <si>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</si>
  <si>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</si>
  <si>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</si>
  <si>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</si>
  <si>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</si>
  <si>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</si>
  <si>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</si>
  <si>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</si>
  <si>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</si>
  <si>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</si>
  <si>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</si>
  <si>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</si>
  <si>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</si>
  <si>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</si>
  <si>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</si>
  <si>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</si>
  <si>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</si>
  <si>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</si>
  <si>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</si>
  <si>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</si>
  <si>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</si>
  <si>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</si>
  <si>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</si>
  <si>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</si>
  <si>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</si>
  <si>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</si>
  <si>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</si>
  <si>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</si>
  <si>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</si>
  <si>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</si>
  <si>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</si>
  <si>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</si>
  <si>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</si>
  <si>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</si>
  <si>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</si>
  <si>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</si>
  <si>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</si>
  <si>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</si>
  <si>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</si>
  <si>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</si>
  <si>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</si>
  <si>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</si>
  <si>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</si>
  <si>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</si>
  <si>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</si>
  <si>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</si>
  <si>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</si>
  <si>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</si>
  <si>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</si>
  <si>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</si>
  <si>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</si>
  <si>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</si>
  <si>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</si>
  <si>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</si>
  <si>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</si>
  <si>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</si>
  <si>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</si>
  <si>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</si>
  <si>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</si>
  <si>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</si>
  <si>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</si>
  <si>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</si>
  <si>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</si>
  <si>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</si>
  <si>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</si>
  <si>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</si>
  <si>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</si>
  <si>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</si>
  <si>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</si>
  <si>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</si>
  <si>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</si>
  <si>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</si>
  <si>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</si>
  <si>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</si>
  <si>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</si>
  <si>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</si>
  <si>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</si>
  <si>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</si>
  <si>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</si>
  <si>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</si>
  <si>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</si>
  <si>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</si>
  <si>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</si>
  <si>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</si>
  <si>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</si>
  <si>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</si>
  <si>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</si>
  <si>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</si>
  <si>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</si>
  <si>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</si>
  <si>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</si>
  <si>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</si>
  <si>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</si>
  <si>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</si>
  <si>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</si>
  <si>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</si>
  <si>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</si>
  <si>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</si>
  <si>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</si>
  <si>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</si>
  <si>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</si>
  <si>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</si>
  <si>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</si>
  <si>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</si>
  <si>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</si>
  <si>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</si>
  <si>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</si>
  <si>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</si>
  <si>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</si>
  <si>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</si>
  <si>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</si>
  <si>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</si>
  <si>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</si>
  <si>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</si>
  <si>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</si>
  <si>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</si>
  <si>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</si>
  <si>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</si>
  <si>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</si>
  <si>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</si>
  <si>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</si>
  <si>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</si>
  <si>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</si>
  <si>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</si>
  <si>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</si>
  <si>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</si>
  <si>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</si>
  <si>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</si>
  <si>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</si>
  <si>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</si>
  <si>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</si>
  <si>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</si>
  <si>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</si>
  <si>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</si>
  <si>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</si>
  <si>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</si>
  <si>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</si>
  <si>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</si>
  <si>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</si>
  <si>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</si>
  <si>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</si>
  <si>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</si>
  <si>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</si>
  <si>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</si>
  <si>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</si>
  <si>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</si>
  <si>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</si>
  <si>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</si>
  <si>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</si>
  <si>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</si>
  <si>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</si>
  <si>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</si>
  <si>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</si>
  <si>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</si>
  <si>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</si>
  <si>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</si>
  <si>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</si>
  <si>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</si>
  <si>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</si>
  <si>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</si>
  <si>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</si>
  <si>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</si>
  <si>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</si>
  <si>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</si>
  <si>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</si>
  <si>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</si>
  <si>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</si>
  <si>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</si>
  <si>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</si>
  <si>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</si>
  <si>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</si>
  <si>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</si>
  <si>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</si>
  <si>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</si>
  <si>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</si>
  <si>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</si>
  <si>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</si>
  <si>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</si>
  <si>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</si>
  <si>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</si>
  <si>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</si>
  <si>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</si>
  <si>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</si>
  <si>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</si>
  <si>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</si>
  <si>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</si>
  <si>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</si>
  <si>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</si>
  <si>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</si>
  <si>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</si>
  <si>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</si>
  <si>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</si>
  <si>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</si>
  <si>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</si>
  <si>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</si>
  <si>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</si>
  <si>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</si>
  <si>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</si>
  <si>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</si>
  <si>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</si>
  <si>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</si>
  <si>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</si>
  <si>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</si>
  <si>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</si>
  <si>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</si>
  <si>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</si>
  <si>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</si>
  <si>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</si>
  <si>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</si>
  <si>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</si>
  <si>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</si>
  <si>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</si>
  <si>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</si>
  <si>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</si>
  <si>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</si>
  <si>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</si>
  <si>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</si>
  <si>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</si>
  <si>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</si>
  <si>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</si>
  <si>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</si>
  <si>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</si>
  <si>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</si>
  <si>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</si>
  <si>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</si>
  <si>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</si>
  <si>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</si>
  <si>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</si>
  <si>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</si>
  <si>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</si>
  <si>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</si>
  <si>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</si>
  <si>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</si>
  <si>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</si>
  <si>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</si>
  <si>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</si>
  <si>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</si>
  <si>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</si>
  <si>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</si>
  <si>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</si>
  <si>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</si>
  <si>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</si>
  <si>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</si>
  <si>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</si>
  <si>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</si>
  <si>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</si>
  <si>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</si>
  <si>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</si>
  <si>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</si>
  <si>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</si>
  <si>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</si>
  <si>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</si>
  <si>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</si>
  <si>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</si>
  <si>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</si>
  <si>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</si>
  <si>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</si>
  <si>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</si>
  <si>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</si>
  <si>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</si>
  <si>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</si>
  <si>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</si>
  <si>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</si>
  <si>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</si>
  <si>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</si>
  <si>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</si>
  <si>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</si>
  <si>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</si>
  <si>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</si>
  <si>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</si>
  <si>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</si>
  <si>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</si>
  <si>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</si>
  <si>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</si>
  <si>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</si>
  <si>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</si>
  <si>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</si>
  <si>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</si>
  <si>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</si>
  <si>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</si>
  <si>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</si>
  <si>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</si>
  <si>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</si>
  <si>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</si>
  <si>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</si>
  <si>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</si>
  <si>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</si>
  <si>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</si>
  <si>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</si>
  <si>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</si>
  <si>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</si>
  <si>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</si>
  <si>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</si>
  <si>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</si>
  <si>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</si>
  <si>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</si>
  <si>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</si>
  <si>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</si>
  <si>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</si>
  <si>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</si>
  <si>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</si>
  <si>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</si>
  <si>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</si>
  <si>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</si>
  <si>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</si>
  <si>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</si>
  <si>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</si>
  <si>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</si>
  <si>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</si>
  <si>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</si>
  <si>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</si>
  <si>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</si>
  <si>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</si>
  <si>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</si>
  <si>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</si>
  <si>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</si>
  <si>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</si>
  <si>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</si>
  <si>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</si>
  <si>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</si>
  <si>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</si>
  <si>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</si>
  <si>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</si>
  <si>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</si>
  <si>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</si>
  <si>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</si>
  <si>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</si>
  <si>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</si>
  <si>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</si>
  <si>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</si>
  <si>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</si>
  <si>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</si>
  <si>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</si>
  <si>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</si>
  <si>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</si>
  <si>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</si>
  <si>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</si>
  <si>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</si>
  <si>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</si>
  <si>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</si>
  <si>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</si>
  <si>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</si>
  <si>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</si>
  <si>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</si>
  <si>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</si>
  <si>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</si>
  <si>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</si>
  <si>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</si>
  <si>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</si>
  <si>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</si>
  <si>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</si>
  <si>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</si>
  <si>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</si>
  <si>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</si>
  <si>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</si>
  <si>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</si>
  <si>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</si>
  <si>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</si>
  <si>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</si>
  <si>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</si>
  <si>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</si>
  <si>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</si>
  <si>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</si>
  <si>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</si>
  <si>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</si>
  <si>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</si>
  <si>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</si>
  <si>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</si>
  <si>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</si>
  <si>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</si>
  <si>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</si>
  <si>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</si>
  <si>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</si>
  <si>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</si>
  <si>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</si>
  <si>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</si>
  <si>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</si>
  <si>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</si>
  <si>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</si>
  <si>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</si>
  <si>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</si>
  <si>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</si>
  <si>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</si>
  <si>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</si>
  <si>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</si>
  <si>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</si>
  <si>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</si>
  <si>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</si>
  <si>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</si>
  <si>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</si>
  <si>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</si>
  <si>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</si>
  <si>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</si>
  <si>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</si>
  <si>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</si>
  <si>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</si>
  <si>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</si>
  <si>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</si>
  <si>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</si>
  <si>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</si>
  <si>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</si>
  <si>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</si>
  <si>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</si>
  <si>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</si>
  <si>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</si>
  <si>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</si>
  <si>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</si>
  <si>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</si>
  <si>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</si>
  <si>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</si>
  <si>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</si>
  <si>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</si>
  <si>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</si>
  <si>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</si>
  <si>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</si>
  <si>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</si>
  <si>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</si>
  <si>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</si>
  <si>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</si>
  <si>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</si>
  <si>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</si>
  <si>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</si>
  <si>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</si>
  <si>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</si>
  <si>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</si>
  <si>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</si>
  <si>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</si>
  <si>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</si>
  <si>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</si>
  <si>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</si>
  <si>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</si>
  <si>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</si>
  <si>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</si>
  <si>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</si>
  <si>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</si>
  <si>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</si>
  <si>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</si>
  <si>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</si>
  <si>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</si>
  <si>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</si>
  <si>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</si>
  <si>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</si>
  <si>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</si>
  <si>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</si>
  <si>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</si>
  <si>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</si>
  <si>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</si>
  <si>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</si>
  <si>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</si>
  <si>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</si>
  <si>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</si>
  <si>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</si>
  <si>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</si>
  <si>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</si>
  <si>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</si>
  <si>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</si>
  <si>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</si>
  <si>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</si>
  <si>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</si>
  <si>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</si>
  <si>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</si>
  <si>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</si>
  <si>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</si>
  <si>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</si>
  <si>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</si>
  <si>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</si>
  <si>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</si>
  <si>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</si>
  <si>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</si>
  <si>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</si>
  <si>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</si>
  <si>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</si>
  <si>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</si>
  <si>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</si>
  <si>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</si>
  <si>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</si>
  <si>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</si>
  <si>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</si>
  <si>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</si>
  <si>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</si>
  <si>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</si>
  <si>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</si>
  <si>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</si>
  <si>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</si>
  <si>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</si>
  <si>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</si>
  <si>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</si>
  <si>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</si>
  <si>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</si>
  <si>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</si>
  <si>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</si>
  <si>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</si>
  <si>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</si>
  <si>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</si>
  <si>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</si>
  <si>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</si>
  <si>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</si>
  <si>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</si>
  <si>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</si>
  <si>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</si>
  <si>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</si>
  <si>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</si>
  <si>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</si>
  <si>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</si>
  <si>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</si>
  <si>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</si>
  <si>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</si>
  <si>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</si>
  <si>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</si>
  <si>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</si>
  <si>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</si>
  <si>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</si>
  <si>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</si>
  <si>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</si>
  <si>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</si>
  <si>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</si>
  <si>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</si>
  <si>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</si>
  <si>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</si>
  <si>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</si>
  <si>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</si>
  <si>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</si>
  <si>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</si>
  <si>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</si>
  <si>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</si>
  <si>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</si>
  <si>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</si>
  <si>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</si>
  <si>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</si>
  <si>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</si>
  <si>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</si>
  <si>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</si>
  <si>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</si>
  <si>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</si>
  <si>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</si>
  <si>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</si>
  <si>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</si>
  <si>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</si>
  <si>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</si>
  <si>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</si>
  <si>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</si>
  <si>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</si>
  <si>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</si>
  <si>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</si>
  <si>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</si>
  <si>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</si>
  <si>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</si>
  <si>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</si>
  <si>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</si>
  <si>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</si>
  <si>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</si>
  <si>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</si>
  <si>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</si>
  <si>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</si>
  <si>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</si>
  <si>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</si>
  <si>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</si>
  <si>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</si>
  <si>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</si>
  <si>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</si>
  <si>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</si>
  <si>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</si>
  <si>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</si>
  <si>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</si>
  <si>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</si>
  <si>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</si>
  <si>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</si>
  <si>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</si>
  <si>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</si>
  <si>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</si>
  <si>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</si>
  <si>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</si>
  <si>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</si>
  <si>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</si>
  <si>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</si>
  <si>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</si>
  <si>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</si>
  <si>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</si>
  <si>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</si>
  <si>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</si>
  <si>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</si>
  <si>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</si>
  <si>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</si>
  <si>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</si>
  <si>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</si>
  <si>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</si>
  <si>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</si>
  <si>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</si>
  <si>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</si>
  <si>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</si>
  <si>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</si>
  <si>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</si>
  <si>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</si>
  <si>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</si>
  <si>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</si>
  <si>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</si>
  <si>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</si>
  <si>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</si>
  <si>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</si>
  <si>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</si>
  <si>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</si>
  <si>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</si>
  <si>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</si>
  <si>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</si>
  <si>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</si>
  <si>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</si>
  <si>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</si>
  <si>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</si>
  <si>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</si>
  <si>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</si>
  <si>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</si>
  <si>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</si>
  <si>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</si>
  <si>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</si>
  <si>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</si>
  <si>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</si>
  <si>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</si>
  <si>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</si>
  <si>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</si>
  <si>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</si>
  <si>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</si>
  <si>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</si>
  <si>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</si>
  <si>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</si>
  <si>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</si>
  <si>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</si>
  <si>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</si>
  <si>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</si>
  <si>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</si>
  <si>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</si>
  <si>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</si>
  <si>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</si>
  <si>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</si>
  <si>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</si>
  <si>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</si>
  <si>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</si>
  <si>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</si>
  <si>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</si>
  <si>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</si>
  <si>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</si>
  <si>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</si>
  <si>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</si>
  <si>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</si>
  <si>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</si>
  <si>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</si>
  <si>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</si>
  <si>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</si>
  <si>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</si>
  <si>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</si>
  <si>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</si>
  <si>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</si>
  <si>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</si>
  <si>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</si>
  <si>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</si>
  <si>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</si>
  <si>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</si>
  <si>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</si>
  <si>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</si>
  <si>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</si>
  <si>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</si>
  <si>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</si>
  <si>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</si>
  <si>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</si>
  <si>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</si>
  <si>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</si>
  <si>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</si>
  <si>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</si>
  <si>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</si>
  <si>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</si>
  <si>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</si>
  <si>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</si>
  <si>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</si>
  <si>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</si>
  <si>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</si>
  <si>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</si>
  <si>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</si>
  <si>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</si>
  <si>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</si>
  <si>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</si>
  <si>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</si>
  <si>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</si>
  <si>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</si>
  <si>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</si>
  <si>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</si>
  <si>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</si>
  <si>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</si>
  <si>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</si>
  <si>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</si>
  <si>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</si>
  <si>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</si>
  <si>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</si>
  <si>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</si>
  <si>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</si>
  <si>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</si>
  <si>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</si>
  <si>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</si>
  <si>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</si>
  <si>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</si>
  <si>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</si>
  <si>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</si>
  <si>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</si>
  <si>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</si>
  <si>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</si>
  <si>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</si>
  <si>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</si>
  <si>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</si>
  <si>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</si>
  <si>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</si>
  <si>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</si>
  <si>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</si>
  <si>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</si>
  <si>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</si>
  <si>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</si>
  <si>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</si>
  <si>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</si>
  <si>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</si>
  <si>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</si>
  <si>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</si>
  <si>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</si>
  <si>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</si>
  <si>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</si>
  <si>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</si>
  <si>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</si>
  <si>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</si>
  <si>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</si>
  <si>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</si>
  <si>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</si>
  <si>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</si>
  <si>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</si>
  <si>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</si>
  <si>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</si>
  <si>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</si>
  <si>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</si>
  <si>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</si>
  <si>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</si>
  <si>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</si>
  <si>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</si>
  <si>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</si>
  <si>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</si>
  <si>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</si>
  <si>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</si>
  <si>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</si>
  <si>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</si>
  <si>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</si>
  <si>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</si>
  <si>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</si>
  <si>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</si>
  <si>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</si>
  <si>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</si>
  <si>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</si>
  <si>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</si>
  <si>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</si>
  <si>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</si>
  <si>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</si>
  <si>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</si>
  <si>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</si>
  <si>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</si>
  <si>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</si>
  <si>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</si>
  <si>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</si>
  <si>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</si>
  <si>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</si>
  <si>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</si>
  <si>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</si>
  <si>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</si>
  <si>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</si>
  <si>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</si>
  <si>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</si>
  <si>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</si>
  <si>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</si>
  <si>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</si>
  <si>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</si>
  <si>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</si>
  <si>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</si>
  <si>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</si>
  <si>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</si>
  <si>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</si>
  <si>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</si>
  <si>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</si>
  <si>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</si>
  <si>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</si>
  <si>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</si>
  <si>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</si>
  <si>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</si>
  <si>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</si>
  <si>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</si>
  <si>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</si>
  <si>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</si>
  <si>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</si>
  <si>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</si>
  <si>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</si>
  <si>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</si>
  <si>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</si>
  <si>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</si>
  <si>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</si>
  <si>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</si>
  <si>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</si>
  <si>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</si>
  <si>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</si>
  <si>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</si>
  <si>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</si>
  <si>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</si>
  <si>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</si>
  <si>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</si>
  <si>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</si>
  <si>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</si>
  <si>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</si>
  <si>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</si>
  <si>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</si>
  <si>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</si>
  <si>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</si>
  <si>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</si>
  <si>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</si>
  <si>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</si>
  <si>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</si>
  <si>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</si>
  <si>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</si>
  <si>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</si>
  <si>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</si>
  <si>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</si>
  <si>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</si>
  <si>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</si>
  <si>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</si>
  <si>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</si>
  <si>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</si>
  <si>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</si>
  <si>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</si>
  <si>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</si>
  <si>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</si>
  <si>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</si>
  <si>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</si>
  <si>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</si>
  <si>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</si>
  <si>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</si>
  <si>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</si>
  <si>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</si>
  <si>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</si>
  <si>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</si>
  <si>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</si>
  <si>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</si>
  <si>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</si>
  <si>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</si>
  <si>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</si>
  <si>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</si>
  <si>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</si>
  <si>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</si>
  <si>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</si>
  <si>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</si>
  <si>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</si>
  <si>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</si>
  <si>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</si>
  <si>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</si>
  <si>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</si>
  <si>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</si>
  <si>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</si>
  <si>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</si>
  <si>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</si>
  <si>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</si>
  <si>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</si>
  <si>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</si>
  <si>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</si>
  <si>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</si>
  <si>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</si>
  <si>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</si>
  <si>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</si>
  <si>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</si>
  <si>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</si>
  <si>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</si>
  <si>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</si>
  <si>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</si>
  <si>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</si>
  <si>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</si>
  <si>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</si>
  <si>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</si>
  <si>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</si>
  <si>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</si>
  <si>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</si>
  <si>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</si>
  <si>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</si>
  <si>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</si>
  <si>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</si>
  <si>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</si>
  <si>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</si>
  <si>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</si>
  <si>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</si>
  <si>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</si>
  <si>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</si>
  <si>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</si>
  <si>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</si>
  <si>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</si>
  <si>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</si>
  <si>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</si>
  <si>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</si>
  <si>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</si>
  <si>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</si>
  <si>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</si>
  <si>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</si>
  <si>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</si>
  <si>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</si>
  <si>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</si>
  <si>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</si>
  <si>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</si>
  <si>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</si>
  <si>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</si>
  <si>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</si>
  <si>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</si>
  <si>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</si>
  <si>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</si>
  <si>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</si>
  <si>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</si>
  <si>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</si>
  <si>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</si>
  <si>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</si>
  <si>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</si>
  <si>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</si>
  <si>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</si>
  <si>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</si>
  <si>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</si>
  <si>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</si>
  <si>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</si>
  <si>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</si>
  <si>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</si>
  <si>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</si>
  <si>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</si>
  <si>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</si>
  <si>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</si>
  <si>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</si>
  <si>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</si>
  <si>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</si>
  <si>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</si>
  <si>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</si>
  <si>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</si>
  <si>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</si>
  <si>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</si>
  <si>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</si>
  <si>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</si>
  <si>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</si>
  <si>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</si>
  <si>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</si>
  <si>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</si>
  <si>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</si>
  <si>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</si>
  <si>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</si>
  <si>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</si>
  <si>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</si>
  <si>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</si>
  <si>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</si>
  <si>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</si>
  <si>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</si>
  <si>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</si>
  <si>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</si>
  <si>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</si>
  <si>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</si>
  <si>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</si>
  <si>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</si>
  <si>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</si>
  <si>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</si>
  <si>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</si>
  <si>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</si>
  <si>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</si>
  <si>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</si>
  <si>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</si>
  <si>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</si>
  <si>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</si>
  <si>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</si>
  <si>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</si>
  <si>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</si>
  <si>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</si>
  <si>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</si>
  <si>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</si>
  <si>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</si>
  <si>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</si>
  <si>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</si>
  <si>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</si>
  <si>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</si>
  <si>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</si>
  <si>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</si>
  <si>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</si>
  <si>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</si>
  <si>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</si>
  <si>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</si>
  <si>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</si>
  <si>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</si>
  <si>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</si>
  <si>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</si>
  <si>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</si>
  <si>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</si>
  <si>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</si>
  <si>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</si>
  <si>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</si>
  <si>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</si>
  <si>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</si>
  <si>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</si>
  <si>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</si>
  <si>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</si>
  <si>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</si>
  <si>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</si>
  <si>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</si>
  <si>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</si>
  <si>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</si>
  <si>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</si>
  <si>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</si>
  <si>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</si>
  <si>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</si>
  <si>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</si>
  <si>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</si>
  <si>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</si>
  <si>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</si>
  <si>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</si>
  <si>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</si>
  <si>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</si>
  <si>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</si>
  <si>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</si>
  <si>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</si>
  <si>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</si>
  <si>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</si>
  <si>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</si>
  <si>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</si>
  <si>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</si>
  <si>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</si>
  <si>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</si>
  <si>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</si>
  <si>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</si>
  <si>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</si>
  <si>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</si>
  <si>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</si>
  <si>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</si>
  <si>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</si>
  <si>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</si>
  <si>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</si>
  <si>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</si>
  <si>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</si>
  <si>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</si>
  <si>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</si>
  <si>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</si>
  <si>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</si>
  <si>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</si>
  <si>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</si>
  <si>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</si>
  <si>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</si>
  <si>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</si>
  <si>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</si>
  <si>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</si>
  <si>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</si>
  <si>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</si>
  <si>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</si>
  <si>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</si>
  <si>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</si>
  <si>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</si>
  <si>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</si>
  <si>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</si>
  <si>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</si>
  <si>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</si>
  <si>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</si>
  <si>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</si>
  <si>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</si>
  <si>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</si>
  <si>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</si>
  <si>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</si>
  <si>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</si>
  <si>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</si>
  <si>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</si>
  <si>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</si>
  <si>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</si>
  <si>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</si>
  <si>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</si>
  <si>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</si>
  <si>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</si>
  <si>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</si>
  <si>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</si>
  <si>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</si>
  <si>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</si>
  <si>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</si>
  <si>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</si>
  <si>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</si>
  <si>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</si>
  <si>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</si>
  <si>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</si>
  <si>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</si>
  <si>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</si>
  <si>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</si>
  <si>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</si>
  <si>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</si>
  <si>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</si>
  <si>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</si>
  <si>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</si>
  <si>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</si>
  <si>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</si>
  <si>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</si>
  <si>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</si>
  <si>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</si>
  <si>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</si>
  <si>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</si>
  <si>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</si>
  <si>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</si>
  <si>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</si>
  <si>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</si>
  <si>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</si>
  <si>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</si>
  <si>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</si>
  <si>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</si>
  <si>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</si>
  <si>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</si>
  <si>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</si>
  <si>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</si>
  <si>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</si>
  <si>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</si>
  <si>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</si>
  <si>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</si>
  <si>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</si>
  <si>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</si>
  <si>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</si>
  <si>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</si>
  <si>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</si>
  <si>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</si>
  <si>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</si>
  <si>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</si>
  <si>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</si>
  <si>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</si>
  <si>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</si>
  <si>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</si>
  <si>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</si>
  <si>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</si>
  <si>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</si>
  <si>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</si>
  <si>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</si>
  <si>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</si>
  <si>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</si>
  <si>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</si>
  <si>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</si>
  <si>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</si>
  <si>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</si>
  <si>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</si>
  <si>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</si>
  <si>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</si>
  <si>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</si>
  <si>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</si>
  <si>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</si>
  <si>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</si>
  <si>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</si>
  <si>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</si>
  <si>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</si>
  <si>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</si>
  <si>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</si>
  <si>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</si>
  <si>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</si>
  <si>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</si>
  <si>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</si>
  <si>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</si>
  <si>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</si>
  <si>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</si>
  <si>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</si>
  <si>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</si>
  <si>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</si>
  <si>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</si>
  <si>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</si>
  <si>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</si>
  <si>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</si>
  <si>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</si>
  <si>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</si>
  <si>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</si>
  <si>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</si>
  <si>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</si>
  <si>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</si>
  <si>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</si>
  <si>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</si>
  <si>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</si>
  <si>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</si>
  <si>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</si>
  <si>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</si>
  <si>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</si>
  <si>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</si>
  <si>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</si>
  <si>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</si>
  <si>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</si>
  <si>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</si>
  <si>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</si>
  <si>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</si>
  <si>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</si>
  <si>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</si>
  <si>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</si>
  <si>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</si>
  <si>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</si>
  <si>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</si>
  <si>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</si>
  <si>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</si>
  <si>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</si>
  <si>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</si>
  <si>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</si>
  <si>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</si>
  <si>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</si>
  <si>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</si>
  <si>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</si>
  <si>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</si>
  <si>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</si>
  <si>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</si>
  <si>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</si>
  <si>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</si>
  <si>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</si>
  <si>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</si>
  <si>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</si>
  <si>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</si>
  <si>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</si>
  <si>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</si>
  <si>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</si>
  <si>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</si>
  <si>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</si>
  <si>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</si>
  <si>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</si>
  <si>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</si>
  <si>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</si>
  <si>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</si>
  <si>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</si>
  <si>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</si>
  <si>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</si>
  <si>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</si>
  <si>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</si>
  <si>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</si>
  <si>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</si>
  <si>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</si>
  <si>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</si>
  <si>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</si>
  <si>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</si>
  <si>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</si>
  <si>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</si>
  <si>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</si>
  <si>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</si>
  <si>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</si>
  <si>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</si>
  <si>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</si>
  <si>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</si>
  <si>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</si>
  <si>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</si>
  <si>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</si>
  <si>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</si>
  <si>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</si>
  <si>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</si>
  <si>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</si>
  <si>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</si>
  <si>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</si>
  <si>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</si>
  <si>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</si>
  <si>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</si>
  <si>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</si>
  <si>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</si>
  <si>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</si>
  <si>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</si>
  <si>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</si>
  <si>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</si>
  <si>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</si>
  <si>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</si>
  <si>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</si>
  <si>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</si>
  <si>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</si>
  <si>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</si>
  <si>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</si>
  <si>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</si>
  <si>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</si>
  <si>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</si>
  <si>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</si>
  <si>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</si>
  <si>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</si>
  <si>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</si>
  <si>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</si>
  <si>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</si>
  <si>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</si>
  <si>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</si>
  <si>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</si>
  <si>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</si>
  <si>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</si>
  <si>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</si>
  <si>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</si>
  <si>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</si>
  <si>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</si>
  <si>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</si>
  <si>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</si>
  <si>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</si>
  <si>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</si>
  <si>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</si>
  <si>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</si>
  <si>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</si>
  <si>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</si>
  <si>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</si>
  <si>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</si>
  <si>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</si>
  <si>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</si>
  <si>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</si>
  <si>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</si>
  <si>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</si>
  <si>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</si>
  <si>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</si>
  <si>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</si>
  <si>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</si>
  <si>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</si>
  <si>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</si>
  <si>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</si>
  <si>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</si>
  <si>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</si>
  <si>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</si>
  <si>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</si>
  <si>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</si>
  <si>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</si>
  <si>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</si>
  <si>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</si>
  <si>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</si>
  <si>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</si>
  <si>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</si>
  <si>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</si>
  <si>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</si>
  <si>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</si>
  <si>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</si>
  <si>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</si>
  <si>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</si>
  <si>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</si>
  <si>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</si>
  <si>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</si>
  <si>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</si>
  <si>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</si>
  <si>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</si>
  <si>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</si>
  <si>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</si>
  <si>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</si>
  <si>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</si>
  <si>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</si>
  <si>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</si>
  <si>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</si>
  <si>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</si>
  <si>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</si>
  <si>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</si>
  <si>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</si>
  <si>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</si>
  <si>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</si>
  <si>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</si>
  <si>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</si>
  <si>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</si>
  <si>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</si>
  <si>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</si>
  <si>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</si>
  <si>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</si>
  <si>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</si>
  <si>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</si>
  <si>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</si>
  <si>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</si>
  <si>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</si>
  <si>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</si>
  <si>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</si>
  <si>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</si>
  <si>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</si>
  <si>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</si>
  <si>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</si>
  <si>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</si>
  <si>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</si>
  <si>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</si>
  <si>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</si>
  <si>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</si>
  <si>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</si>
  <si>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</si>
  <si>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</si>
  <si>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</si>
  <si>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</si>
  <si>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</si>
  <si>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</si>
  <si>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</si>
  <si>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</si>
  <si>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</si>
  <si>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</si>
  <si>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</si>
  <si>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</si>
  <si>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</si>
  <si>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</si>
  <si>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</si>
  <si>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</si>
  <si>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</si>
  <si>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</si>
  <si>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</si>
  <si>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</si>
  <si>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</si>
  <si>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</si>
  <si>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</si>
  <si>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</si>
  <si>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</si>
  <si>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</si>
  <si>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</si>
  <si>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</si>
  <si>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</si>
  <si>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</si>
  <si>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</si>
  <si>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</si>
  <si>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</si>
  <si>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</si>
  <si>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</si>
  <si>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</si>
  <si>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</si>
  <si>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</si>
  <si>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</si>
  <si>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</si>
  <si>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</si>
  <si>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</si>
  <si>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</si>
  <si>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</si>
  <si>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</si>
  <si>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</si>
  <si>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</si>
  <si>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</si>
  <si>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</si>
  <si>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</si>
  <si>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</si>
  <si>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</si>
  <si>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</si>
  <si>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</si>
  <si>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</si>
  <si>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</si>
  <si>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</si>
  <si>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</si>
  <si>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</si>
  <si>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</si>
  <si>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</si>
  <si>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</si>
  <si>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</si>
  <si>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</si>
  <si>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</si>
  <si>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</si>
  <si>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</si>
  <si>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</si>
  <si>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</si>
  <si>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</si>
  <si>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</si>
  <si>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</si>
  <si>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</si>
  <si>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</si>
  <si>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</si>
  <si>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</si>
  <si>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</si>
  <si>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</si>
  <si>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</si>
  <si>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</si>
  <si>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</si>
  <si>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</si>
  <si>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</si>
  <si>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</si>
  <si>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</si>
  <si>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</si>
  <si>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</si>
  <si>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</si>
  <si>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</si>
  <si>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</si>
  <si>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</si>
  <si>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</si>
  <si>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</si>
  <si>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</si>
  <si>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</si>
  <si>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</si>
  <si>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</si>
  <si>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</si>
  <si>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</si>
  <si>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</si>
  <si>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</si>
  <si>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</si>
  <si>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</si>
  <si>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</si>
  <si>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</si>
  <si>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</si>
  <si>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</si>
  <si>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</si>
  <si>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</si>
  <si>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</si>
  <si>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</si>
  <si>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</si>
  <si>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</si>
  <si>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</si>
  <si>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</si>
  <si>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</si>
  <si>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</si>
  <si>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</si>
  <si>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</si>
  <si>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</si>
  <si>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</si>
  <si>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</si>
  <si>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</si>
  <si>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</si>
  <si>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</si>
  <si>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</si>
  <si>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</si>
  <si>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</si>
  <si>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</si>
  <si>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</si>
  <si>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</si>
  <si>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</si>
  <si>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</si>
  <si>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</si>
  <si>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</si>
  <si>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</si>
  <si>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</si>
  <si>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</si>
  <si>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</si>
  <si>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</si>
  <si>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</si>
  <si>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</si>
  <si>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</si>
  <si>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</si>
  <si>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</si>
  <si>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</si>
  <si>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</si>
  <si>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</si>
  <si>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</si>
  <si>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</si>
  <si>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</si>
  <si>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</si>
  <si>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</si>
  <si>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</si>
  <si>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</si>
  <si>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</si>
  <si>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</si>
  <si>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</si>
  <si>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</si>
  <si>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</si>
  <si>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</si>
  <si>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</si>
  <si>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</si>
  <si>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</si>
  <si>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</si>
  <si>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</si>
  <si>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</si>
  <si>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</si>
  <si>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</si>
  <si>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</si>
  <si>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</si>
  <si>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</si>
  <si>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</si>
  <si>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</si>
  <si>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</si>
  <si>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</si>
  <si>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</si>
  <si>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</si>
  <si>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</si>
  <si>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</si>
  <si>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</si>
  <si>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</si>
  <si>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</si>
  <si>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</si>
  <si>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</si>
  <si>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</si>
  <si>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</si>
  <si>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</si>
  <si>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</si>
  <si>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</si>
  <si>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</si>
  <si>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</si>
  <si>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</si>
  <si>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</si>
  <si>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</si>
  <si>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</si>
  <si>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</si>
  <si>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</si>
  <si>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</si>
  <si>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</si>
  <si>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</si>
  <si>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</si>
  <si>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</si>
  <si>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</si>
  <si>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</si>
  <si>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</si>
  <si>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</si>
  <si>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</si>
  <si>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</si>
  <si>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</si>
  <si>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</si>
  <si>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</si>
  <si>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</si>
  <si>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</si>
  <si>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</si>
  <si>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</si>
  <si>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</si>
  <si>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</si>
  <si>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</si>
  <si>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</si>
  <si>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</si>
  <si>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</si>
  <si>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</si>
  <si>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</si>
  <si>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</si>
  <si>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</si>
  <si>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</si>
  <si>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</si>
  <si>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</si>
  <si>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</si>
  <si>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</si>
  <si>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</si>
  <si>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</si>
  <si>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</si>
  <si>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</si>
  <si>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</si>
  <si>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</si>
  <si>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</si>
  <si>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</si>
  <si>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</si>
  <si>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</si>
  <si>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</si>
  <si>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</si>
  <si>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</si>
  <si>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</si>
  <si>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</si>
  <si>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</si>
  <si>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</si>
  <si>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</si>
  <si>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</si>
  <si>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</si>
  <si>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</si>
  <si>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</si>
  <si>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</si>
  <si>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</si>
  <si>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</si>
  <si>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</si>
  <si>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</si>
  <si>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</si>
  <si>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</si>
  <si>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</si>
  <si>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</si>
  <si>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</si>
  <si>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</si>
  <si>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</si>
  <si>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</si>
  <si>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</si>
  <si>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</si>
  <si>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</si>
  <si>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</si>
  <si>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</si>
  <si>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</si>
  <si>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</si>
  <si>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</si>
  <si>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</si>
  <si>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</si>
  <si>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</si>
  <si>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</si>
  <si>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</si>
  <si>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</si>
  <si>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</si>
  <si>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</si>
  <si>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</si>
  <si>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</si>
  <si>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</si>
  <si>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</si>
  <si>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</si>
  <si>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</si>
  <si>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</si>
  <si>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</si>
  <si>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</si>
  <si>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</si>
  <si>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</si>
  <si>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</si>
  <si>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</si>
  <si>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</si>
  <si>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</si>
  <si>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</si>
  <si>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</si>
  <si>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</si>
  <si>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</si>
  <si>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</si>
  <si>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</si>
  <si>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</si>
  <si>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</si>
  <si>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</si>
  <si>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</si>
  <si>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</si>
  <si>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</si>
  <si>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</si>
  <si>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</si>
  <si>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</si>
  <si>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</si>
  <si>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</si>
  <si>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</si>
  <si>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</si>
  <si>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</si>
  <si>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</si>
  <si>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</si>
  <si>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</si>
  <si>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</si>
  <si>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</si>
  <si>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</si>
  <si>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</si>
  <si>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</si>
  <si>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</si>
  <si>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</si>
  <si>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</si>
  <si>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</si>
  <si>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</si>
  <si>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</si>
  <si>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</si>
  <si>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</si>
  <si>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</si>
  <si>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</si>
  <si>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</si>
  <si>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</si>
  <si>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</si>
  <si>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</si>
  <si>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</si>
  <si>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</si>
  <si>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</si>
  <si>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</si>
  <si>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</si>
  <si>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</si>
  <si>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</si>
  <si>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</si>
  <si>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</si>
  <si>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</si>
  <si>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</si>
  <si>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</si>
  <si>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</si>
  <si>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</si>
  <si>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</si>
  <si>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</si>
  <si>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</si>
  <si>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</si>
  <si>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</si>
  <si>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</si>
  <si>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</si>
  <si>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</si>
  <si>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</si>
  <si>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</si>
  <si>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</si>
  <si>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</si>
  <si>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</si>
  <si>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</si>
  <si>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</si>
  <si>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</si>
  <si>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</si>
  <si>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</si>
  <si>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</si>
  <si>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</si>
  <si>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</si>
  <si>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</si>
  <si>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</si>
  <si>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</si>
  <si>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</si>
  <si>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</si>
  <si>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</si>
  <si>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</si>
  <si>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</si>
  <si>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</si>
  <si>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</si>
  <si>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</si>
  <si>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</si>
  <si>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</si>
  <si>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</si>
  <si>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</si>
  <si>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</si>
  <si>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</si>
  <si>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</si>
  <si>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</si>
  <si>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</si>
  <si>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</si>
  <si>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</si>
  <si>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</si>
  <si>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</si>
  <si>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</si>
  <si>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</si>
  <si>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</si>
  <si>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</si>
  <si>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</si>
  <si>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</si>
  <si>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</si>
  <si>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</si>
  <si>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</si>
  <si>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</si>
  <si>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</si>
  <si>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</si>
  <si>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</si>
  <si>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</si>
  <si>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</si>
  <si>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</si>
  <si>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</si>
  <si>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</si>
  <si>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</si>
  <si>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</si>
  <si>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</si>
  <si>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</si>
  <si>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</si>
  <si>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</si>
  <si>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</si>
  <si>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</si>
  <si>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</si>
  <si>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</si>
  <si>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</si>
  <si>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</si>
  <si>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</si>
  <si>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</si>
  <si>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</si>
  <si>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</si>
  <si>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</si>
  <si>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</si>
  <si>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</si>
  <si>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</si>
  <si>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</si>
  <si>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</si>
  <si>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</si>
  <si>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</si>
  <si>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</si>
  <si>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</si>
  <si>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</si>
  <si>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</si>
  <si>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</si>
  <si>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</si>
  <si>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</si>
  <si>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</si>
  <si>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</si>
  <si>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</si>
  <si>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</si>
  <si>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</si>
  <si>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</si>
  <si>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</si>
  <si>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</si>
  <si>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</si>
  <si>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</si>
  <si>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</si>
  <si>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</si>
  <si>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</si>
  <si>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</si>
  <si>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</si>
  <si>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</si>
  <si>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</si>
  <si>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</si>
  <si>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</si>
  <si>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</si>
  <si>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</si>
  <si>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</si>
  <si>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</si>
  <si>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</si>
  <si>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</si>
  <si>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</si>
  <si>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</si>
  <si>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</si>
  <si>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</si>
  <si>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</si>
  <si>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</si>
  <si>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</si>
  <si>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</si>
  <si>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</si>
  <si>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</si>
  <si>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</si>
  <si>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</si>
  <si>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</si>
  <si>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</si>
  <si>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</si>
  <si>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</si>
  <si>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</si>
  <si>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</si>
  <si>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</si>
  <si>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</si>
  <si>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</si>
  <si>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</si>
  <si>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</si>
  <si>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</si>
  <si>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</si>
  <si>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</si>
  <si>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</si>
  <si>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</si>
  <si>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</si>
  <si>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</si>
  <si>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</si>
  <si>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</si>
  <si>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</si>
  <si>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</si>
  <si>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</si>
  <si>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</si>
  <si>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</si>
  <si>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</si>
  <si>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</si>
  <si>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</si>
  <si>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</si>
  <si>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</si>
  <si>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</si>
  <si>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</si>
  <si>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</si>
  <si>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</si>
  <si>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</si>
  <si>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</si>
  <si>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</si>
  <si>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</si>
  <si>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</si>
  <si>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</si>
  <si>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</si>
  <si>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</si>
  <si>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</si>
  <si>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</si>
  <si>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</si>
  <si>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</si>
  <si>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</si>
  <si>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</si>
  <si>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</si>
  <si>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</si>
  <si>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</si>
  <si>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</si>
  <si>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</si>
  <si>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</si>
  <si>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</si>
  <si>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</si>
  <si>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</si>
  <si>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</si>
  <si>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</si>
  <si>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</si>
  <si>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</si>
  <si>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</si>
  <si>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</si>
  <si>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</si>
  <si>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</si>
  <si>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</si>
  <si>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</si>
  <si>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</si>
  <si>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</si>
  <si>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</si>
  <si>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</si>
  <si>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</si>
  <si>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</si>
  <si>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</si>
  <si>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</si>
  <si>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</si>
  <si>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</si>
  <si>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</si>
  <si>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</si>
  <si>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</si>
  <si>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</si>
  <si>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</si>
  <si>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</si>
  <si>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</si>
  <si>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</si>
  <si>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</si>
  <si>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</si>
  <si>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</si>
  <si>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</si>
  <si>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</si>
  <si>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</si>
  <si>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</si>
  <si>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</si>
  <si>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</si>
  <si>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</si>
  <si>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</si>
  <si>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</si>
  <si>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</si>
  <si>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</si>
  <si>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</si>
  <si>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</si>
  <si>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</si>
  <si>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</si>
  <si>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</si>
  <si>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</si>
  <si>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</si>
  <si>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</si>
  <si>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</si>
  <si>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</si>
  <si>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</si>
  <si>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</si>
  <si>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</si>
  <si>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</si>
  <si>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</si>
  <si>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</si>
  <si>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</si>
  <si>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</si>
  <si>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</si>
  <si>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</si>
  <si>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</si>
  <si>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</si>
  <si>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</si>
  <si>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</si>
  <si>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</si>
  <si>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</si>
  <si>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</si>
  <si>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</si>
  <si>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</si>
  <si>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</si>
  <si>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</si>
  <si>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</si>
  <si>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</si>
  <si>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</si>
  <si>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</si>
  <si>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</si>
  <si>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</si>
  <si>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</si>
  <si>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</si>
  <si>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</si>
  <si>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</si>
  <si>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</si>
  <si>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</si>
  <si>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</si>
  <si>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</si>
  <si>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</si>
  <si>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</si>
  <si>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</si>
  <si>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</si>
  <si>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</si>
  <si>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</si>
  <si>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</si>
  <si>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</si>
  <si>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</si>
  <si>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</si>
  <si>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</si>
  <si>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</si>
  <si>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</si>
  <si>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</si>
  <si>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</si>
  <si>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</si>
  <si>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</si>
  <si>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</si>
  <si>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</si>
  <si>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</si>
  <si>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</si>
  <si>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</si>
  <si>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</si>
  <si>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</si>
  <si>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</si>
  <si>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</si>
  <si>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</si>
  <si>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</si>
  <si>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</si>
  <si>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</si>
  <si>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</si>
  <si>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</si>
  <si>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</si>
  <si>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</si>
  <si>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</si>
  <si>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</si>
  <si>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</si>
  <si>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</si>
  <si>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</si>
  <si>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</si>
  <si>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</si>
  <si>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</si>
  <si>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</si>
  <si>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</si>
  <si>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</si>
  <si>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</si>
  <si>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</si>
  <si>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</si>
  <si>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</si>
  <si>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</si>
  <si>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</si>
  <si>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</si>
  <si>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</si>
  <si>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</si>
  <si>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</si>
  <si>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</si>
  <si>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</si>
  <si>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</si>
  <si>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</si>
  <si>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</si>
  <si>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</si>
  <si>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</si>
  <si>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</si>
  <si>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</si>
  <si>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</si>
  <si>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</si>
  <si>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</si>
  <si>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</si>
  <si>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</si>
  <si>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</si>
  <si>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</si>
  <si>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</si>
  <si>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</si>
  <si>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</si>
  <si>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</si>
  <si>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</si>
  <si>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</si>
  <si>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</si>
  <si>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</si>
  <si>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</si>
  <si>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</si>
  <si>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</si>
  <si>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</si>
  <si>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</si>
  <si>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</si>
  <si>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</si>
  <si>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</si>
  <si>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</si>
  <si>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</si>
  <si>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</si>
  <si>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</si>
  <si>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</si>
  <si>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</si>
  <si>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</si>
  <si>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</si>
  <si>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</si>
  <si>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</si>
  <si>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</si>
  <si>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</si>
  <si>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</si>
  <si>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</si>
  <si>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</si>
  <si>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</si>
  <si>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</si>
  <si>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</si>
  <si>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</si>
  <si>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</si>
  <si>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</si>
  <si>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</si>
  <si>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</si>
  <si>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</si>
  <si>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</si>
  <si>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</si>
  <si>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</si>
  <si>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</si>
  <si>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</si>
  <si>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</si>
  <si>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</si>
  <si>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</si>
  <si>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</si>
  <si>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</si>
  <si>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</si>
  <si>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</si>
  <si>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</si>
  <si>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</si>
  <si>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</si>
  <si>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</si>
  <si>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</si>
  <si>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</si>
  <si>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</si>
  <si>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</si>
  <si>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</si>
  <si>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</si>
  <si>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</si>
  <si>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</si>
  <si>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</si>
  <si>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</si>
  <si>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</si>
  <si>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</si>
  <si>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</si>
  <si>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</si>
  <si>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</si>
  <si>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</si>
  <si>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</si>
  <si>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</si>
  <si>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</si>
  <si>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</si>
  <si>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</si>
  <si>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</si>
  <si>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</si>
  <si>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</si>
  <si>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</si>
  <si>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</si>
  <si>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</si>
  <si>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</si>
  <si>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</si>
  <si>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</si>
  <si>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</si>
  <si>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</si>
  <si>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</si>
  <si>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</si>
  <si>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</si>
  <si>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</si>
  <si>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</si>
  <si>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</si>
  <si>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</si>
  <si>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</si>
  <si>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</si>
  <si>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</si>
  <si>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</si>
  <si>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</si>
  <si>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</si>
  <si>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</si>
  <si>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</si>
  <si>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</si>
  <si>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</si>
  <si>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</si>
  <si>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</si>
  <si>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</si>
  <si>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</si>
  <si>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</si>
  <si>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</si>
  <si>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</si>
  <si>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</si>
  <si>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</si>
  <si>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</si>
  <si>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</si>
  <si>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</si>
  <si>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</si>
  <si>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</si>
  <si>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</si>
  <si>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</si>
  <si>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</si>
  <si>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</si>
  <si>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</si>
  <si>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</si>
  <si>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</si>
  <si>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</si>
  <si>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</si>
  <si>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</si>
  <si>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</si>
  <si>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</si>
  <si>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</si>
  <si>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</si>
  <si>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</si>
  <si>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</si>
  <si>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</si>
  <si>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</si>
  <si>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</si>
  <si>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</si>
  <si>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</si>
  <si>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</si>
  <si>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</si>
  <si>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</si>
  <si>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</si>
  <si>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</si>
  <si>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</si>
  <si>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</si>
  <si>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</si>
  <si>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</si>
  <si>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</si>
  <si>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</si>
  <si>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</si>
  <si>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</si>
  <si>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</si>
  <si>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</si>
  <si>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</si>
  <si>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</si>
  <si>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</si>
  <si>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</si>
  <si>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</si>
  <si>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</si>
  <si>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</si>
  <si>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</si>
  <si>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</si>
  <si>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</si>
  <si>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</si>
  <si>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</si>
  <si>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</si>
  <si>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</si>
  <si>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</si>
  <si>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</si>
  <si>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</si>
  <si>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</si>
  <si>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</si>
  <si>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</si>
  <si>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</si>
  <si>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</si>
  <si>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</si>
  <si>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</si>
  <si>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</si>
  <si>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</si>
  <si>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</si>
  <si>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</si>
  <si>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</si>
  <si>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</si>
  <si>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</si>
  <si>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</si>
  <si>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</si>
  <si>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</si>
  <si>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</si>
  <si>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</si>
  <si>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</si>
  <si>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</si>
  <si>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</si>
  <si>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</si>
  <si>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</si>
  <si>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</si>
  <si>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</si>
  <si>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</si>
  <si>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</si>
  <si>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</si>
  <si>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</si>
  <si>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</si>
  <si>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</si>
  <si>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</si>
  <si>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</si>
  <si>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</si>
  <si>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</si>
  <si>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</si>
  <si>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</si>
  <si>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</si>
  <si>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</si>
  <si>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</si>
  <si>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</si>
  <si>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</si>
  <si>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</si>
  <si>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</si>
  <si>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</si>
  <si>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</si>
  <si>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</si>
  <si>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</si>
  <si>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</si>
  <si>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</si>
  <si>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</si>
  <si>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</si>
  <si>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</si>
  <si>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</si>
  <si>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</si>
  <si>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</si>
  <si>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</si>
  <si>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</si>
  <si>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</si>
  <si>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</si>
  <si>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</si>
  <si>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</si>
  <si>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</si>
  <si>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</si>
  <si>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</si>
  <si>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</si>
  <si>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</si>
  <si>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</si>
  <si>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</si>
  <si>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</si>
  <si>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</si>
  <si>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</si>
  <si>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</si>
  <si>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</si>
  <si>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</si>
  <si>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</si>
  <si>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</si>
  <si>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</si>
  <si>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</si>
  <si>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</si>
  <si>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</si>
  <si>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</si>
  <si>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</si>
  <si>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</si>
  <si>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</si>
  <si>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</si>
  <si>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</si>
  <si>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</si>
  <si>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</si>
  <si>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</si>
  <si>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</si>
  <si>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</si>
  <si>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</si>
  <si>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</si>
  <si>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</si>
  <si>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</si>
  <si>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</si>
  <si>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</si>
  <si>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</si>
  <si>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</si>
  <si>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</si>
  <si>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</si>
  <si>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</si>
  <si>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</si>
  <si>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</si>
  <si>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</si>
  <si>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</si>
  <si>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</si>
  <si>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</si>
  <si>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</si>
  <si>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</si>
  <si>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</si>
  <si>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</si>
  <si>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</si>
  <si>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</si>
  <si>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</si>
  <si>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</si>
  <si>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</si>
  <si>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</si>
  <si>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</si>
  <si>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</si>
  <si>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</si>
  <si>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</si>
  <si>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</si>
  <si>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</si>
  <si>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</si>
  <si>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</si>
  <si>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</si>
  <si>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</si>
  <si>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</si>
  <si>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</si>
  <si>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</si>
  <si>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</si>
  <si>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</si>
  <si>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</si>
  <si>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</si>
  <si>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</si>
  <si>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</si>
  <si>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</si>
  <si>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</si>
  <si>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</si>
  <si>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</si>
  <si>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</si>
  <si>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</si>
  <si>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</si>
  <si>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</si>
  <si>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</si>
  <si>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</si>
  <si>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</si>
  <si>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</si>
  <si>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</si>
  <si>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</si>
  <si>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</si>
  <si>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</si>
  <si>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</si>
  <si>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</si>
  <si>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</si>
  <si>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</si>
  <si>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</si>
  <si>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</si>
  <si>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</si>
  <si>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</si>
  <si>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</si>
  <si>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</si>
  <si>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</si>
  <si>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</si>
  <si>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</si>
  <si>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</si>
  <si>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</si>
  <si>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</si>
  <si>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</si>
  <si>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</si>
  <si>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</si>
  <si>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</si>
  <si>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</si>
  <si>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</si>
  <si>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</si>
  <si>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</si>
  <si>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</si>
  <si>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</si>
  <si>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</si>
  <si>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</si>
  <si>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</si>
  <si>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</si>
  <si>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</si>
  <si>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</si>
  <si>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</si>
  <si>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</si>
  <si>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</si>
  <si>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</si>
  <si>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</si>
  <si>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</si>
  <si>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</si>
  <si>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</si>
  <si>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</si>
  <si>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</si>
  <si>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</si>
  <si>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</si>
  <si>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</si>
  <si>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</si>
  <si>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</si>
  <si>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</si>
  <si>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</si>
  <si>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</si>
  <si>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</si>
  <si>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</si>
  <si>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</si>
  <si>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</si>
  <si>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</si>
  <si>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</si>
  <si>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</si>
  <si>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</si>
  <si>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</si>
  <si>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</si>
  <si>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</si>
  <si>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</si>
  <si>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</si>
  <si>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</si>
  <si>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</si>
  <si>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</si>
  <si>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</si>
  <si>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</si>
  <si>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</si>
  <si>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</si>
  <si>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</si>
  <si>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</si>
  <si>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</si>
  <si>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</si>
  <si>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</si>
  <si>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</si>
  <si>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</si>
  <si>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</si>
  <si>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</si>
  <si>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</si>
  <si>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</si>
  <si>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</si>
  <si>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</si>
  <si>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</si>
  <si>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</si>
  <si>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</si>
  <si>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</si>
  <si>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</si>
  <si>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</si>
  <si>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</si>
  <si>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</si>
  <si>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</si>
  <si>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</si>
  <si>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</si>
  <si>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</si>
  <si>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</si>
  <si>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</si>
  <si>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</si>
  <si>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</si>
  <si>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</si>
  <si>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</si>
  <si>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</si>
  <si>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</si>
  <si>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</si>
  <si>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</si>
  <si>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</si>
  <si>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</si>
  <si>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</si>
  <si>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</si>
  <si>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</si>
  <si>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</si>
  <si>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</si>
  <si>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</si>
  <si>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</si>
  <si>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</si>
  <si>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</si>
  <si>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</si>
  <si>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</si>
  <si>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</si>
  <si>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</si>
  <si>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</si>
  <si>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</si>
  <si>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</si>
  <si>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</si>
  <si>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</si>
  <si>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</si>
  <si>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</si>
  <si>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</si>
  <si>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</si>
  <si>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</si>
  <si>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</si>
  <si>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</si>
  <si>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</si>
  <si>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</si>
  <si>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</si>
  <si>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</si>
  <si>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</si>
  <si>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</si>
  <si>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</si>
  <si>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</si>
  <si>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</si>
  <si>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</si>
  <si>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</si>
  <si>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</si>
  <si>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</si>
  <si>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</si>
  <si>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</si>
  <si>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</si>
  <si>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</si>
  <si>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</si>
  <si>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</si>
  <si>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</si>
  <si>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</si>
  <si>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</si>
  <si>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</si>
  <si>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</si>
  <si>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</si>
  <si>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</si>
  <si>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</si>
  <si>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</si>
  <si>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</si>
  <si>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</si>
  <si>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</si>
  <si>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</si>
  <si>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</si>
  <si>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</si>
  <si>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</si>
  <si>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</si>
  <si>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</si>
  <si>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</si>
  <si>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</si>
  <si>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</si>
  <si>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</si>
  <si>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</si>
  <si>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</si>
  <si>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</si>
  <si>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</si>
  <si>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</si>
  <si>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</si>
  <si>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</si>
  <si>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</si>
  <si>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</si>
  <si>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</si>
  <si>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</si>
  <si>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</si>
  <si>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</si>
  <si>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</si>
  <si>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</si>
  <si>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</si>
  <si>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</si>
  <si>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</si>
  <si>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</si>
  <si>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</si>
  <si>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</si>
  <si>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</si>
  <si>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</si>
  <si>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</si>
  <si>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</si>
  <si>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</si>
  <si>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</si>
  <si>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</si>
  <si>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</si>
  <si>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</si>
  <si>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</si>
  <si>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</si>
  <si>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</si>
  <si>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</si>
  <si>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</si>
  <si>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</si>
  <si>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</si>
  <si>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</si>
  <si>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</si>
  <si>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</si>
  <si>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</si>
  <si>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</si>
  <si>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</si>
  <si>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</si>
  <si>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</si>
  <si>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</si>
  <si>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</si>
  <si>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</si>
  <si>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</si>
  <si>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</si>
  <si>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</si>
  <si>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</si>
  <si>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</si>
  <si>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</si>
  <si>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</si>
  <si>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</si>
  <si>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</si>
  <si>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</si>
  <si>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</si>
  <si>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</si>
  <si>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</si>
  <si>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</si>
  <si>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</si>
  <si>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</si>
  <si>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</si>
  <si>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</si>
  <si>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</si>
  <si>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</si>
  <si>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</si>
  <si>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</si>
  <si>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</si>
  <si>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</si>
  <si>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</si>
  <si>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</si>
  <si>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</si>
  <si>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</si>
  <si>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</si>
  <si>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</si>
  <si>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</si>
  <si>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</si>
  <si>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</si>
  <si>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</si>
  <si>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</si>
  <si>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</si>
  <si>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</si>
  <si>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</si>
  <si>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</si>
  <si>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</si>
  <si>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</si>
  <si>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</si>
  <si>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</si>
  <si>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</si>
  <si>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</si>
  <si>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</si>
  <si>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</si>
  <si>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</si>
  <si>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</si>
  <si>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</si>
  <si>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</si>
  <si>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</si>
  <si>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</si>
  <si>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</si>
  <si>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</si>
  <si>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</si>
  <si>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</si>
  <si>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</si>
  <si>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</si>
  <si>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</si>
  <si>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</si>
  <si>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</si>
  <si>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</si>
  <si>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</si>
  <si>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</si>
  <si>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</si>
  <si>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</si>
  <si>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</si>
  <si>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</si>
  <si>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</si>
  <si>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</si>
  <si>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</si>
  <si>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</si>
  <si>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</si>
  <si>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</si>
  <si>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</si>
  <si>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</si>
  <si>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</si>
  <si>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</si>
  <si>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</si>
  <si>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</si>
  <si>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</si>
  <si>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</si>
  <si>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</si>
  <si>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</si>
  <si>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</si>
  <si>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</si>
  <si>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</si>
  <si>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</si>
  <si>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</si>
  <si>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</si>
  <si>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</si>
  <si>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</si>
  <si>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</si>
  <si>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</si>
  <si>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</si>
  <si>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</si>
  <si>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</si>
  <si>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</si>
  <si>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</si>
  <si>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</si>
  <si>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</si>
  <si>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</si>
  <si>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</si>
  <si>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</si>
  <si>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</si>
  <si>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</si>
  <si>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</si>
  <si>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</si>
  <si>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</si>
  <si>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</si>
  <si>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</si>
  <si>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</si>
  <si>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</si>
  <si>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</si>
  <si>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</si>
  <si>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</si>
  <si>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</si>
  <si>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</si>
  <si>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</si>
  <si>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</si>
  <si>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</si>
  <si>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</si>
  <si>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</si>
  <si>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</si>
  <si>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</si>
  <si>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</si>
  <si>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</si>
  <si>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</si>
  <si>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</si>
  <si>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</si>
  <si>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</si>
  <si>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</si>
  <si>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</si>
  <si>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</si>
  <si>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</si>
  <si>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</si>
  <si>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</si>
  <si>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</si>
  <si>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</si>
  <si>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</si>
  <si>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</si>
  <si>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</si>
  <si>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</si>
  <si>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</si>
  <si>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</si>
  <si>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</si>
  <si>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</si>
  <si>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</si>
  <si>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</si>
  <si>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</si>
  <si>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</si>
  <si>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</si>
  <si>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</si>
  <si>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</si>
  <si>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</si>
  <si>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</si>
  <si>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</si>
  <si>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</si>
  <si>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</si>
  <si>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</si>
  <si>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</si>
  <si>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</si>
  <si>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</si>
  <si>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</si>
  <si>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</si>
  <si>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</si>
  <si>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</si>
  <si>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</si>
  <si>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</si>
  <si>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</si>
  <si>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</si>
  <si>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</si>
  <si>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</si>
  <si>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</si>
  <si>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</si>
  <si>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</si>
  <si>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</si>
  <si>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</si>
  <si>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</si>
  <si>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</si>
  <si>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</si>
  <si>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</si>
  <si>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</si>
  <si>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</si>
  <si>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</si>
  <si>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</si>
  <si>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</si>
  <si>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</si>
  <si>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</si>
  <si>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</si>
  <si>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</si>
  <si>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</si>
  <si>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</si>
  <si>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</si>
  <si>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</si>
  <si>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</si>
  <si>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</si>
  <si>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</si>
  <si>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</si>
  <si>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</si>
  <si>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</si>
  <si>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</si>
  <si>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</si>
  <si>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</si>
  <si>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</si>
  <si>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</si>
  <si>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</si>
  <si>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</si>
  <si>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</si>
  <si>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</si>
  <si>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</si>
  <si>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</si>
  <si>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</si>
  <si>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</si>
  <si>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</si>
  <si>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</si>
  <si>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</si>
  <si>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</si>
  <si>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</si>
  <si>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</si>
  <si>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</si>
  <si>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</si>
  <si>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</si>
  <si>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</si>
  <si>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</si>
  <si>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</si>
  <si>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</si>
  <si>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</si>
  <si>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</si>
  <si>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</si>
  <si>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</si>
  <si>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</si>
  <si>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</si>
  <si>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</si>
  <si>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</si>
  <si>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</si>
  <si>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</si>
  <si>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</si>
  <si>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</si>
  <si>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</si>
  <si>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</si>
  <si>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</si>
  <si>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</si>
  <si>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</si>
  <si>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</si>
  <si>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</si>
  <si>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</si>
  <si>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</si>
  <si>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</si>
  <si>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</si>
  <si>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</si>
  <si>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</si>
  <si>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</si>
  <si>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</si>
  <si>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</si>
  <si>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</si>
  <si>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</si>
  <si>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</si>
  <si>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</si>
  <si>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</si>
  <si>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</si>
  <si>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</si>
  <si>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</si>
  <si>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</si>
  <si>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</si>
  <si>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</si>
  <si>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</si>
  <si>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</si>
  <si>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</si>
  <si>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</si>
  <si>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</si>
  <si>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</si>
  <si>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</si>
  <si>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</si>
  <si>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</si>
  <si>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</si>
  <si>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</si>
  <si>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</si>
  <si>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</si>
  <si>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</si>
  <si>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</si>
  <si>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</si>
  <si>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</si>
  <si>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</si>
  <si>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</si>
  <si>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</si>
  <si>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</si>
  <si>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</si>
  <si>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</si>
  <si>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</si>
  <si>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</si>
  <si>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</si>
  <si>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</si>
  <si>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</si>
  <si>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</si>
  <si>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</si>
  <si>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</si>
  <si>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</si>
  <si>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</si>
  <si>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</si>
  <si>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</si>
  <si>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</si>
  <si>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</si>
  <si>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</si>
  <si>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</si>
  <si>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</si>
  <si>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</si>
  <si>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</si>
  <si>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</si>
  <si>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</si>
  <si>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</si>
  <si>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</si>
  <si>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</si>
  <si>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</si>
  <si>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</si>
  <si>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</si>
  <si>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</si>
  <si>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</si>
  <si>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</si>
  <si>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</si>
  <si>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</si>
  <si>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</si>
  <si>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</si>
  <si>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</si>
  <si>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</si>
  <si>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</si>
  <si>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</si>
  <si>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</si>
  <si>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</si>
  <si>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</si>
  <si>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</si>
  <si>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</si>
  <si>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</si>
  <si>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</si>
  <si>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</si>
  <si>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</si>
  <si>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</si>
  <si>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</si>
  <si>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</si>
  <si>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</si>
  <si>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</si>
  <si>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</si>
  <si>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</si>
  <si>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</si>
  <si>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</si>
  <si>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</si>
  <si>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</si>
  <si>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</si>
  <si>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</si>
  <si>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</si>
  <si>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</si>
  <si>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</si>
  <si>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</si>
  <si>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</si>
  <si>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</si>
  <si>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</si>
  <si>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</si>
  <si>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</si>
  <si>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</si>
  <si>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</si>
  <si>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</si>
  <si>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</si>
  <si>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</si>
  <si>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</si>
  <si>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</si>
  <si>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</si>
  <si>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</si>
  <si>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</si>
  <si>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</si>
  <si>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</si>
  <si>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</si>
  <si>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</si>
  <si>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</si>
  <si>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</si>
  <si>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</si>
  <si>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</si>
  <si>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</si>
  <si>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</si>
  <si>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</si>
  <si>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</si>
  <si>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</si>
  <si>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</si>
  <si>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</si>
  <si>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</si>
  <si>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</si>
  <si>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</si>
  <si>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</si>
  <si>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</si>
  <si>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</si>
  <si>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</si>
  <si>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</si>
  <si>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</si>
  <si>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</si>
  <si>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</si>
  <si>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</si>
  <si>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</si>
  <si>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</si>
  <si>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</si>
  <si>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</si>
  <si>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</si>
  <si>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</si>
  <si>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</si>
  <si>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</si>
  <si>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</si>
  <si>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</si>
  <si>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</si>
  <si>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</si>
  <si>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</si>
  <si>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</si>
  <si>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</si>
  <si>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</si>
  <si>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</si>
  <si>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</si>
  <si>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</si>
  <si>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</si>
  <si>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</si>
  <si>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</si>
  <si>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</si>
  <si>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</si>
  <si>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</si>
  <si>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</si>
  <si>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</si>
  <si>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</si>
  <si>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</si>
  <si>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</si>
  <si>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</si>
  <si>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</si>
  <si>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</si>
  <si>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</si>
  <si>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</si>
  <si>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</si>
  <si>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</si>
  <si>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</si>
  <si>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</si>
  <si>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</si>
  <si>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</si>
  <si>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</si>
  <si>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</si>
  <si>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</si>
  <si>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</si>
  <si>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</si>
  <si>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</si>
  <si>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</si>
  <si>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</si>
  <si>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</si>
  <si>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</si>
  <si>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</si>
  <si>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</si>
  <si>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</si>
  <si>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</si>
  <si>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</si>
  <si>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</si>
  <si>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</si>
  <si>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</si>
  <si>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</si>
  <si>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</si>
  <si>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</si>
  <si>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</si>
  <si>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</si>
  <si>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</si>
  <si>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</si>
  <si>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</si>
  <si>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</si>
  <si>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</si>
  <si>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</si>
  <si>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</si>
  <si>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</si>
  <si>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</si>
  <si>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</si>
  <si>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</si>
  <si>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</si>
  <si>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</si>
  <si>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</si>
  <si>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</si>
  <si>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</si>
  <si>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</si>
  <si>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</si>
  <si>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</si>
  <si>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</si>
  <si>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</si>
  <si>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</si>
  <si>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</si>
  <si>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</si>
  <si>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</si>
  <si>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</si>
  <si>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</si>
  <si>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</si>
  <si>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</si>
  <si>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</si>
  <si>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</si>
  <si>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</si>
  <si>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</si>
  <si>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</si>
  <si>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</si>
  <si>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</si>
  <si>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</si>
  <si>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</si>
  <si>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</si>
  <si>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</si>
  <si>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</si>
  <si>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</si>
  <si>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</si>
  <si>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</si>
  <si>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</si>
  <si>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</si>
  <si>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</si>
  <si>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</si>
  <si>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</si>
  <si>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</si>
  <si>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</si>
  <si>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</si>
  <si>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</si>
  <si>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</si>
  <si>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</si>
  <si>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</si>
  <si>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</si>
  <si>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</si>
  <si>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</si>
  <si>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</si>
  <si>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</si>
  <si>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</si>
  <si>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</si>
  <si>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</si>
  <si>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</si>
  <si>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</si>
  <si>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</si>
  <si>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</si>
  <si>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</si>
  <si>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</si>
  <si>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</si>
  <si>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</si>
  <si>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</si>
  <si>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</si>
  <si>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</si>
  <si>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</si>
  <si>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</si>
  <si>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</si>
  <si>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</si>
  <si>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</si>
  <si>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</si>
  <si>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</si>
  <si>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</si>
  <si>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</si>
  <si>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</si>
  <si>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</si>
  <si>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</si>
  <si>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</si>
  <si>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</si>
  <si>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</si>
  <si>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</si>
  <si>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</si>
  <si>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</si>
  <si>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</si>
  <si>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</si>
  <si>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</si>
  <si>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</si>
  <si>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</si>
  <si>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</si>
  <si>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</si>
  <si>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</si>
  <si>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</si>
  <si>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</si>
  <si>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</si>
  <si>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</si>
  <si>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</si>
  <si>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</si>
  <si>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</si>
  <si>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</si>
  <si>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</si>
  <si>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</si>
  <si>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</si>
  <si>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</si>
  <si>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</si>
  <si>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</si>
  <si>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</si>
  <si>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</si>
  <si>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</si>
  <si>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</si>
  <si>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</si>
  <si>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</si>
  <si>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</si>
  <si>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</si>
  <si>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</si>
  <si>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</si>
  <si>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</si>
  <si>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</si>
  <si>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</si>
  <si>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</si>
  <si>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</si>
  <si>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</si>
  <si>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</si>
  <si>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</si>
  <si>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</si>
  <si>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</si>
  <si>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</si>
  <si>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</si>
  <si>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</si>
  <si>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</si>
  <si>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</si>
  <si>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</si>
  <si>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</si>
  <si>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</si>
  <si>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</si>
  <si>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</si>
  <si>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</si>
  <si>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</si>
  <si>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</si>
  <si>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</si>
  <si>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</si>
  <si>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</si>
  <si>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</si>
  <si>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</si>
  <si>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</si>
  <si>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</si>
  <si>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</si>
  <si>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</si>
  <si>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</si>
  <si>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</si>
  <si>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</si>
  <si>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</si>
  <si>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</si>
  <si>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</si>
  <si>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</si>
  <si>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</si>
  <si>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</si>
  <si>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</si>
  <si>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</si>
  <si>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</si>
  <si>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</si>
  <si>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</si>
  <si>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</si>
  <si>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</si>
  <si>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</si>
  <si>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</si>
  <si>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</si>
  <si>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</si>
  <si>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</si>
  <si>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</si>
  <si>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</si>
  <si>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</si>
  <si>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</si>
  <si>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</si>
  <si>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</si>
  <si>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</si>
  <si>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</si>
  <si>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</si>
  <si>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</si>
  <si>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</si>
  <si>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</si>
  <si>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</si>
  <si>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</si>
  <si>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</si>
  <si>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</si>
  <si>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</si>
  <si>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</si>
  <si>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</si>
  <si>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</si>
  <si>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</si>
  <si>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</si>
  <si>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</si>
  <si>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</si>
  <si>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</si>
  <si>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</si>
  <si>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</si>
  <si>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</si>
  <si>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</si>
  <si>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</si>
  <si>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</si>
  <si>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</si>
  <si>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</si>
  <si>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</si>
  <si>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</si>
  <si>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</si>
  <si>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</si>
  <si>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</si>
  <si>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</si>
  <si>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</si>
  <si>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</si>
  <si>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</si>
  <si>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</si>
  <si>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</si>
  <si>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</si>
  <si>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</si>
  <si>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</si>
  <si>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</si>
  <si>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</si>
  <si>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</si>
  <si>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</si>
  <si>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</si>
  <si>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</si>
  <si>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</si>
  <si>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</si>
  <si>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</si>
  <si>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</si>
  <si>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</si>
  <si>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</si>
  <si>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</si>
  <si>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</si>
  <si>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</si>
  <si>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</si>
  <si>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</si>
  <si>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</si>
  <si>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</si>
  <si>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</si>
  <si>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</si>
  <si>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</si>
  <si>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</si>
  <si>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</si>
  <si>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</si>
  <si>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</si>
  <si>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</si>
  <si>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</si>
  <si>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</si>
  <si>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</si>
  <si>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</si>
  <si>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</si>
  <si>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</si>
  <si>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</si>
  <si>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</si>
  <si>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</si>
  <si>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</si>
  <si>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</si>
  <si>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</si>
  <si>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</si>
  <si>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</si>
  <si>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</si>
  <si>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</si>
  <si>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</si>
  <si>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</si>
  <si>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</si>
  <si>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</si>
  <si>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</si>
  <si>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</si>
  <si>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</si>
  <si>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</si>
  <si>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</si>
  <si>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</si>
  <si>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</si>
  <si>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</si>
  <si>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</si>
  <si>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</si>
  <si>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</si>
  <si>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</si>
  <si>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</si>
  <si>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</si>
  <si>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</si>
  <si>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</si>
  <si>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</si>
  <si>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</si>
  <si>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</si>
  <si>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</si>
  <si>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</si>
  <si>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</si>
  <si>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</si>
  <si>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</si>
  <si>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</si>
  <si>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</si>
  <si>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</si>
  <si>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</si>
  <si>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</si>
  <si>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</si>
  <si>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</si>
  <si>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</si>
  <si>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</si>
  <si>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</si>
  <si>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</si>
  <si>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</si>
  <si>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</si>
  <si>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</si>
  <si>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</si>
  <si>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</si>
  <si>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</si>
  <si>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</si>
  <si>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</si>
  <si>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</si>
  <si>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</si>
  <si>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</si>
  <si>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</si>
  <si>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</si>
  <si>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</si>
  <si>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</si>
  <si>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</si>
  <si>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</si>
  <si>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</si>
  <si>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</si>
  <si>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</si>
  <si>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</si>
  <si>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</si>
  <si>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</si>
  <si>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</si>
  <si>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</si>
  <si>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</si>
  <si>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</si>
  <si>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</si>
  <si>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</si>
  <si>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</si>
  <si>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</si>
  <si>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</si>
  <si>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</si>
  <si>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</si>
  <si>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</si>
  <si>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</si>
  <si>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</si>
  <si>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</si>
  <si>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</si>
  <si>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</si>
  <si>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</si>
  <si>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</si>
  <si>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</si>
  <si>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</si>
  <si>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</si>
  <si>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</si>
  <si>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</si>
  <si>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</si>
  <si>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</si>
  <si>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</si>
  <si>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</si>
  <si>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</si>
  <si>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</si>
  <si>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</si>
  <si>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</si>
  <si>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</si>
  <si>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</si>
  <si>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</si>
  <si>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</si>
  <si>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</si>
  <si>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</si>
  <si>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</si>
  <si>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</si>
  <si>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</si>
  <si>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</si>
  <si>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</si>
  <si>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</si>
  <si>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</si>
  <si>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</si>
  <si>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</si>
  <si>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</si>
  <si>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</si>
  <si>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</si>
  <si>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</si>
  <si>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</si>
  <si>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</si>
  <si>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</si>
  <si>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</si>
  <si>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</si>
  <si>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</si>
  <si>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</si>
  <si>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</si>
  <si>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</si>
  <si>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</si>
  <si>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</si>
  <si>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</si>
  <si>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</si>
  <si>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</si>
  <si>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</si>
  <si>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</si>
  <si>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</si>
  <si>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</si>
  <si>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</si>
  <si>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</si>
  <si>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</si>
  <si>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</si>
  <si>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</si>
  <si>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</si>
  <si>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</si>
  <si>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</si>
  <si>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</si>
  <si>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</si>
  <si>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</si>
  <si>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</si>
  <si>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</si>
  <si>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</si>
  <si>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</si>
  <si>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</si>
  <si>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</si>
  <si>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</si>
  <si>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</si>
  <si>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</si>
  <si>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</si>
  <si>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</si>
  <si>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</si>
  <si>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</si>
  <si>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</si>
  <si>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</si>
  <si>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</si>
  <si>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</si>
  <si>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</si>
  <si>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</si>
  <si>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</si>
  <si>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</si>
  <si>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</si>
  <si>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</si>
  <si>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</si>
  <si>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</si>
  <si>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</si>
  <si>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</si>
  <si>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</si>
  <si>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</si>
  <si>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</si>
  <si>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</si>
  <si>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</si>
  <si>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</si>
  <si>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</si>
  <si>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</si>
  <si>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</si>
  <si>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</si>
  <si>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</si>
  <si>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</si>
  <si>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</si>
  <si>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</si>
  <si>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</si>
  <si>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</si>
  <si>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</si>
  <si>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</si>
  <si>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</si>
  <si>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</si>
  <si>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</si>
  <si>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</si>
  <si>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</si>
  <si>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</si>
  <si>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</si>
  <si>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</si>
  <si>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</si>
  <si>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</si>
  <si>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</si>
  <si>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</si>
  <si>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</si>
  <si>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</si>
  <si>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</si>
  <si>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</si>
  <si>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</si>
  <si>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</si>
  <si>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</si>
  <si>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</si>
  <si>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</si>
  <si>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</si>
  <si>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</si>
  <si>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</si>
  <si>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</si>
  <si>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</si>
  <si>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</si>
  <si>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</si>
  <si>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</si>
  <si>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</si>
  <si>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</si>
  <si>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</si>
  <si>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</si>
  <si>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</si>
  <si>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</si>
  <si>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</si>
  <si>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</si>
  <si>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</si>
  <si>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</si>
  <si>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</si>
  <si>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</si>
  <si>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</si>
  <si>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</si>
  <si>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</si>
  <si>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</si>
  <si>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</si>
  <si>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</si>
  <si>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</si>
  <si>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</si>
  <si>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</si>
  <si>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</si>
  <si>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</si>
  <si>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</si>
  <si>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</si>
  <si>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</si>
  <si>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</si>
  <si>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</si>
  <si>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</si>
  <si>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</si>
  <si>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</si>
  <si>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</si>
  <si>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</si>
  <si>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</si>
  <si>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</si>
  <si>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</si>
  <si>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</si>
  <si>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</si>
  <si>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</si>
  <si>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</si>
  <si>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</si>
  <si>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</si>
  <si>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</si>
  <si>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</si>
  <si>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</si>
  <si>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</si>
  <si>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</si>
  <si>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</si>
  <si>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</si>
  <si>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</si>
  <si>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</si>
  <si>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</si>
  <si>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</si>
  <si>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</si>
  <si>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</si>
  <si>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</si>
  <si>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</si>
  <si>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</si>
  <si>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</si>
  <si>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</si>
  <si>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</si>
  <si>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</si>
  <si>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</si>
  <si>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</si>
  <si>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</si>
  <si>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</si>
  <si>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</si>
  <si>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</si>
  <si>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</si>
  <si>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</si>
  <si>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</si>
  <si>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</si>
  <si>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</si>
  <si>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</si>
  <si>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</si>
  <si>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</si>
  <si>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</si>
  <si>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</si>
  <si>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</si>
  <si>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</si>
  <si>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</si>
  <si>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</si>
  <si>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</si>
  <si>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</si>
  <si>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</si>
  <si>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</si>
  <si>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</si>
  <si>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</si>
  <si>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</si>
  <si>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</si>
  <si>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</si>
  <si>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</si>
  <si>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</si>
  <si>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</si>
  <si>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</si>
  <si>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</si>
  <si>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</si>
  <si>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</si>
  <si>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</si>
  <si>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</si>
  <si>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</si>
  <si>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</si>
  <si>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</si>
  <si>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</si>
  <si>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</si>
  <si>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</si>
  <si>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</si>
  <si>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</si>
  <si>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</si>
  <si>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</si>
  <si>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</si>
  <si>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</si>
  <si>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</si>
  <si>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</si>
  <si>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</si>
  <si>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</si>
  <si>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</si>
  <si>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</si>
  <si>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</si>
  <si>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</si>
  <si>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</si>
  <si>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</si>
  <si>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</si>
  <si>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</si>
  <si>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</si>
  <si>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</si>
  <si>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</si>
  <si>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</si>
  <si>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</si>
  <si>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</si>
  <si>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</si>
  <si>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</si>
  <si>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</si>
  <si>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</si>
  <si>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</si>
  <si>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</si>
  <si>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</si>
  <si>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</si>
  <si>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</si>
  <si>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</si>
  <si>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</si>
  <si>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</si>
  <si>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</si>
  <si>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</si>
  <si>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</si>
  <si>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</si>
  <si>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</si>
  <si>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</si>
  <si>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</si>
  <si>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</si>
  <si>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</si>
  <si>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</si>
  <si>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</si>
  <si>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</si>
  <si>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</si>
  <si>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</si>
  <si>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</si>
  <si>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</si>
  <si>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</si>
  <si>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</si>
  <si>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</si>
  <si>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</si>
  <si>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</si>
  <si>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</si>
  <si>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</si>
  <si>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</si>
  <si>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</si>
  <si>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</si>
  <si>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</si>
  <si>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</si>
  <si>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</si>
  <si>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</si>
  <si>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</si>
  <si>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</si>
  <si>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</si>
  <si>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</si>
  <si>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</si>
  <si>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</si>
  <si>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</si>
  <si>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</si>
  <si>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</si>
  <si>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</si>
  <si>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</si>
  <si>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</si>
  <si>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</si>
  <si>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</si>
  <si>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</si>
  <si>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</si>
  <si>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</si>
  <si>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</si>
  <si>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</si>
  <si>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</si>
  <si>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</si>
  <si>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</si>
  <si>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</si>
  <si>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</si>
  <si>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</si>
  <si>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</si>
  <si>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</si>
  <si>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</si>
  <si>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</si>
  <si>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</si>
  <si>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</si>
  <si>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</si>
  <si>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</si>
  <si>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</si>
  <si>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</si>
  <si>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</si>
  <si>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</si>
  <si>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</si>
  <si>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</si>
  <si>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</si>
  <si>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</si>
  <si>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</si>
  <si>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</si>
  <si>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</si>
  <si>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</si>
  <si>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</si>
  <si>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</si>
  <si>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</si>
  <si>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</si>
  <si>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</si>
  <si>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</si>
  <si>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</si>
  <si>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</si>
  <si>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</si>
  <si>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</si>
  <si>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</si>
  <si>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</si>
  <si>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</si>
  <si>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</si>
  <si>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</si>
  <si>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</si>
  <si>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</si>
  <si>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</si>
  <si>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</si>
  <si>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</si>
  <si>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</si>
  <si>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</si>
  <si>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</si>
  <si>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</si>
  <si>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</si>
  <si>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</si>
  <si>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</si>
  <si>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</si>
  <si>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</si>
  <si>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</si>
  <si>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</si>
  <si>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</si>
  <si>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</si>
  <si>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</si>
  <si>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</si>
  <si>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</si>
  <si>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</si>
  <si>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</si>
  <si>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</si>
  <si>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</si>
  <si>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</si>
  <si>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</si>
  <si>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</si>
  <si>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</si>
  <si>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</si>
  <si>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</si>
  <si>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</si>
  <si>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</si>
  <si>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</si>
  <si>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</si>
  <si>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</si>
  <si>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</si>
  <si>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</si>
  <si>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</si>
  <si>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</si>
  <si>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</si>
  <si>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</si>
  <si>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</si>
  <si>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</si>
  <si>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</si>
  <si>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</si>
  <si>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</si>
  <si>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</si>
  <si>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</si>
  <si>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</si>
  <si>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</si>
  <si>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</si>
  <si>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</si>
  <si>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</si>
  <si>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</si>
  <si>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</si>
  <si>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</si>
  <si>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</si>
  <si>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</si>
  <si>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</si>
  <si>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</si>
  <si>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</si>
  <si>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</si>
  <si>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</si>
  <si>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</si>
  <si>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</si>
  <si>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</si>
  <si>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</si>
  <si>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</si>
  <si>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</si>
  <si>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</si>
  <si>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</si>
  <si>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</si>
  <si>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</si>
  <si>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</si>
  <si>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</si>
  <si>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</si>
  <si>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</si>
  <si>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</si>
  <si>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</si>
  <si>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</si>
  <si>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</si>
  <si>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</si>
  <si>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</si>
  <si>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</si>
  <si>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</si>
  <si>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</si>
  <si>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</si>
  <si>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</si>
  <si>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</si>
  <si>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</si>
  <si>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</si>
  <si>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</si>
  <si>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</si>
  <si>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</si>
  <si>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</si>
  <si>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</si>
  <si>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</si>
  <si>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</si>
  <si>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</si>
  <si>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</si>
  <si>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</si>
  <si>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</si>
  <si>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</si>
  <si>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</si>
  <si>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</si>
  <si>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</si>
  <si>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</si>
  <si>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</si>
  <si>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</si>
  <si>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</si>
  <si>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</si>
  <si>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</si>
  <si>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</si>
  <si>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</si>
  <si>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</si>
  <si>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</si>
  <si>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</si>
  <si>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</si>
  <si>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</si>
  <si>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</si>
  <si>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</si>
  <si>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</si>
  <si>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</si>
  <si>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</si>
  <si>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</si>
  <si>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</si>
  <si>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</si>
  <si>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</si>
  <si>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</si>
  <si>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</si>
  <si>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</si>
  <si>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</si>
  <si>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</si>
  <si>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</si>
  <si>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</si>
  <si>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</si>
  <si>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</si>
  <si>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</si>
  <si>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</si>
  <si>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</si>
  <si>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</si>
  <si>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</si>
  <si>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</si>
  <si>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</si>
  <si>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</si>
  <si>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</si>
  <si>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</si>
  <si>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</si>
  <si>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</si>
  <si>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</si>
  <si>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</si>
  <si>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</si>
  <si>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</si>
  <si>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</si>
  <si>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</si>
  <si>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</si>
  <si>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</si>
  <si>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</si>
  <si>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</si>
  <si>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</si>
  <si>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</si>
  <si>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</si>
  <si>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</si>
  <si>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</si>
  <si>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</si>
  <si>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</si>
  <si>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</si>
  <si>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</si>
  <si>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</si>
  <si>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</si>
  <si>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</si>
  <si>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</si>
  <si>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</si>
  <si>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</si>
  <si>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</si>
  <si>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</si>
  <si>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</si>
  <si>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</si>
  <si>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</si>
  <si>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</si>
  <si>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</si>
  <si>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</si>
  <si>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</si>
  <si>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</si>
  <si>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</si>
  <si>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</si>
  <si>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</si>
  <si>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</si>
  <si>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</si>
  <si>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</si>
  <si>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</si>
  <si>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</si>
  <si>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</si>
  <si>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</si>
  <si>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</si>
  <si>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</si>
  <si>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</si>
  <si>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</si>
  <si>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</si>
  <si>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</si>
  <si>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</si>
  <si>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</si>
  <si>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</si>
  <si>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</si>
  <si>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</si>
  <si>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</si>
  <si>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</si>
  <si>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</si>
  <si>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</si>
  <si>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</si>
  <si>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</si>
  <si>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</si>
  <si>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</si>
  <si>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</si>
  <si>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</si>
  <si>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</si>
  <si>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</si>
  <si>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</si>
  <si>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</si>
  <si>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</si>
  <si>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</si>
  <si>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</si>
  <si>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</si>
  <si>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</si>
  <si>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</si>
  <si>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</si>
  <si>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</si>
  <si>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</si>
  <si>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</si>
  <si>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</si>
  <si>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</si>
  <si>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</si>
  <si>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</si>
  <si>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</si>
  <si>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</si>
  <si>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</si>
  <si>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</si>
  <si>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</si>
  <si>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</si>
  <si>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</si>
  <si>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</si>
  <si>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</si>
  <si>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</si>
  <si>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</si>
  <si>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</si>
  <si>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</si>
  <si>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</si>
  <si>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</si>
  <si>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</si>
  <si>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</si>
  <si>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</si>
  <si>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</si>
  <si>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</si>
  <si>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</si>
  <si>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</si>
  <si>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</si>
  <si>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</si>
  <si>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</si>
  <si>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</si>
  <si>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</si>
  <si>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</si>
  <si>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</si>
  <si>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</si>
  <si>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</si>
  <si>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</si>
  <si>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</si>
  <si>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</si>
  <si>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</si>
  <si>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</si>
  <si>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</si>
  <si>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</si>
  <si>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</si>
  <si>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</si>
  <si>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</si>
  <si>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</si>
  <si>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</si>
  <si>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</si>
  <si>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</si>
  <si>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</si>
  <si>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</si>
  <si>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</si>
  <si>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</si>
  <si>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</si>
  <si>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</si>
  <si>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</si>
  <si>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</si>
  <si>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</si>
  <si>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</si>
  <si>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</si>
  <si>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</si>
  <si>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</si>
  <si>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</si>
  <si>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</si>
  <si>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</si>
  <si>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</si>
  <si>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</si>
  <si>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</si>
  <si>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</si>
  <si>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</si>
  <si>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</si>
  <si>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</si>
  <si>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</si>
  <si>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</si>
  <si>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</si>
  <si>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</si>
  <si>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</si>
  <si>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</si>
  <si>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</si>
  <si>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</si>
  <si>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</si>
  <si>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</si>
  <si>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</si>
  <si>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</si>
  <si>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</si>
  <si>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</si>
  <si>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</si>
  <si>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</si>
  <si>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</si>
  <si>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</si>
  <si>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</si>
  <si>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</si>
  <si>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</si>
  <si>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</si>
  <si>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</si>
  <si>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</si>
  <si>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</si>
  <si>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</si>
  <si>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</si>
  <si>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</si>
  <si>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</si>
  <si>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</si>
  <si>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</si>
  <si>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</si>
  <si>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</si>
  <si>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</si>
  <si>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</si>
  <si>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</si>
  <si>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</si>
  <si>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</si>
  <si>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</si>
  <si>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</si>
  <si>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</si>
  <si>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</si>
  <si>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</si>
  <si>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</si>
  <si>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</si>
  <si>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</si>
  <si>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</si>
  <si>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</si>
  <si>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</si>
  <si>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</si>
  <si>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</si>
  <si>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</si>
  <si>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</si>
  <si>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</si>
  <si>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</si>
  <si>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</si>
  <si>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</si>
  <si>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</si>
  <si>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</si>
  <si>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</si>
  <si>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</si>
  <si>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</si>
  <si>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</si>
  <si>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</si>
  <si>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</si>
  <si>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</si>
  <si>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</si>
  <si>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</si>
  <si>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</si>
  <si>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</si>
  <si>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</si>
  <si>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</si>
  <si>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</si>
  <si>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</si>
  <si>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</si>
  <si>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</si>
  <si>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</si>
  <si>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</si>
  <si>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</si>
  <si>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</si>
  <si>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</si>
  <si>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</si>
  <si>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</si>
  <si>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</si>
  <si>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</si>
  <si>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</si>
  <si>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</si>
  <si>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</si>
  <si>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</si>
  <si>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</si>
  <si>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</si>
  <si>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</si>
  <si>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</si>
  <si>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</si>
  <si>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</si>
  <si>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</si>
  <si>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</si>
  <si>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</si>
  <si>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</si>
  <si>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</si>
  <si>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</si>
  <si>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</si>
  <si>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</si>
  <si>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</si>
  <si>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</si>
  <si>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</si>
  <si>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</si>
  <si>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</si>
  <si>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</si>
  <si>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</si>
  <si>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</si>
  <si>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</si>
  <si>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</si>
  <si>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</si>
  <si>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</si>
  <si>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</si>
  <si>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</si>
  <si>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</si>
  <si>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</si>
  <si>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</si>
  <si>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</si>
  <si>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</si>
  <si>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</si>
  <si>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</si>
  <si>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</si>
  <si>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</si>
  <si>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</si>
  <si>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</si>
  <si>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</si>
  <si>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</si>
  <si>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</si>
  <si>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</si>
  <si>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</si>
  <si>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</si>
  <si>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</si>
  <si>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</si>
  <si>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</si>
  <si>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</si>
  <si>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</si>
  <si>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</si>
  <si>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</si>
  <si>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</si>
  <si>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</si>
  <si>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</si>
  <si>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</si>
  <si>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</si>
  <si>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</si>
  <si>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</si>
  <si>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</si>
  <si>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</si>
  <si>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</si>
  <si>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</si>
  <si>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</si>
  <si>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</si>
  <si>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</si>
  <si>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</si>
  <si>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</si>
  <si>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</si>
  <si>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</si>
  <si>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</si>
  <si>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</si>
  <si>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</si>
  <si>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</si>
  <si>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</si>
  <si>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</si>
  <si>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</si>
  <si>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</si>
  <si>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</si>
  <si>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</si>
  <si>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</si>
  <si>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</si>
  <si>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</si>
  <si>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</si>
  <si>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</si>
  <si>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</si>
  <si>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</si>
  <si>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</si>
  <si>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</si>
  <si>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</si>
  <si>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</si>
  <si>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</si>
  <si>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</si>
  <si>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</si>
  <si>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</si>
  <si>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</si>
  <si>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</si>
  <si>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</si>
  <si>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</si>
  <si>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</si>
  <si>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</si>
  <si>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</si>
  <si>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</si>
  <si>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</si>
  <si>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</si>
  <si>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</si>
  <si>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</si>
  <si>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</si>
  <si>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</si>
  <si>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</si>
  <si>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</si>
  <si>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</si>
  <si>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</si>
  <si>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</si>
  <si>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</si>
  <si>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</si>
  <si>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</si>
  <si>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</si>
  <si>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</si>
  <si>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</si>
  <si>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</si>
  <si>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</si>
  <si>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</si>
  <si>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</si>
  <si>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</si>
  <si>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</si>
  <si>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</si>
  <si>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</si>
  <si>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</si>
  <si>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</si>
  <si>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</si>
  <si>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</si>
  <si>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</si>
  <si>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</si>
  <si>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</si>
  <si>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</si>
  <si>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</si>
  <si>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</si>
  <si>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</si>
  <si>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</si>
  <si>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</si>
  <si>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</si>
  <si>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</si>
  <si>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</si>
  <si>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</si>
  <si>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</si>
  <si>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</si>
  <si>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</si>
  <si>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</si>
  <si>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</si>
  <si>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</si>
  <si>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</si>
  <si>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</si>
  <si>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</si>
  <si>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</si>
  <si>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</si>
  <si>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</si>
  <si>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</si>
  <si>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</si>
  <si>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</si>
  <si>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</si>
  <si>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</si>
  <si>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</si>
  <si>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</si>
  <si>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</si>
  <si>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</si>
  <si>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</si>
  <si>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</si>
  <si>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</si>
  <si>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</si>
  <si>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</si>
  <si>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</si>
  <si>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</si>
  <si>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</si>
  <si>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</si>
  <si>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</si>
  <si>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</si>
  <si>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</si>
  <si>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</si>
  <si>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</si>
  <si>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</si>
  <si>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</si>
  <si>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</si>
  <si>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</si>
  <si>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</si>
  <si>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</si>
  <si>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</si>
  <si>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</si>
  <si>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</si>
  <si>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</si>
  <si>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</si>
  <si>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</si>
  <si>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</si>
  <si>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</si>
  <si>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</si>
  <si>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</si>
  <si>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</si>
  <si>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</si>
  <si>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</si>
  <si>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</si>
  <si>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</si>
  <si>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</si>
  <si>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</si>
  <si>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</si>
  <si>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</si>
  <si>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</si>
  <si>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</si>
  <si>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</si>
  <si>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</si>
  <si>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</si>
  <si>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</si>
  <si>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</si>
  <si>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</si>
  <si>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</si>
  <si>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</si>
  <si>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</si>
  <si>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</si>
  <si>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</si>
  <si>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</si>
  <si>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</si>
  <si>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</si>
  <si>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</si>
  <si>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</si>
  <si>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</si>
  <si>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</si>
  <si>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</si>
  <si>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</si>
  <si>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</si>
  <si>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</si>
  <si>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</si>
  <si>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</si>
  <si>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</si>
  <si>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</si>
  <si>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</si>
  <si>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</si>
  <si>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</si>
  <si>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</si>
  <si>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</si>
  <si>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</si>
  <si>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</si>
  <si>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</si>
  <si>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</si>
  <si>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</si>
  <si>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</si>
  <si>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</si>
  <si>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</si>
  <si>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</si>
  <si>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</si>
  <si>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</si>
  <si>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</si>
  <si>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</si>
  <si>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</si>
  <si>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</si>
  <si>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</si>
  <si>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</si>
  <si>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</si>
  <si>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</si>
  <si>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</si>
  <si>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</si>
  <si>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</si>
  <si>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</si>
  <si>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</si>
  <si>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</si>
  <si>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</si>
  <si>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</si>
  <si>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</si>
  <si>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</si>
  <si>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</si>
  <si>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</si>
  <si>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</si>
  <si>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</si>
  <si>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</si>
  <si>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</si>
  <si>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</si>
  <si>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</si>
  <si>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</si>
  <si>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</si>
  <si>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</si>
  <si>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</si>
  <si>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</si>
  <si>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</si>
  <si>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</si>
  <si>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</si>
  <si>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</si>
  <si>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</si>
  <si>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</si>
  <si>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</si>
  <si>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</si>
  <si>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</si>
  <si>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</si>
  <si>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</si>
  <si>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</si>
  <si>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</si>
  <si>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</si>
  <si>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</si>
  <si>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</si>
  <si>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</si>
  <si>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</si>
  <si>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</si>
  <si>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</si>
  <si>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</si>
  <si>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</si>
  <si>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</si>
  <si>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</si>
  <si>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</si>
  <si>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</si>
  <si>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</si>
  <si>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</si>
  <si>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</si>
  <si>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</si>
  <si>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</si>
  <si>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</si>
  <si>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</si>
  <si>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</si>
  <si>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</si>
  <si>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</si>
  <si>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</si>
  <si>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</si>
  <si>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</si>
  <si>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</si>
  <si>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</si>
  <si>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</si>
  <si>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</si>
  <si>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</si>
  <si>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</si>
  <si>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</si>
  <si>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</si>
  <si>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</si>
  <si>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</si>
  <si>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</si>
  <si>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</si>
  <si>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</si>
  <si>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</si>
  <si>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</si>
  <si>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</si>
  <si>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</si>
  <si>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</si>
  <si>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</si>
  <si>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</si>
  <si>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</si>
  <si>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</si>
  <si>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</si>
  <si>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</si>
  <si>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</si>
  <si>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</si>
  <si>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</si>
  <si>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</si>
  <si>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</si>
  <si>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</si>
  <si>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</si>
  <si>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</si>
  <si>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</si>
  <si>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</si>
  <si>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</si>
  <si>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</si>
  <si>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</si>
  <si>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</si>
  <si>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</si>
  <si>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</si>
  <si>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</si>
  <si>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</si>
  <si>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</si>
  <si>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</si>
  <si>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</si>
  <si>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</si>
  <si>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</si>
  <si>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</si>
  <si>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</si>
  <si>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</si>
  <si>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</si>
  <si>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</si>
  <si>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</si>
  <si>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</si>
  <si>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</si>
  <si>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</si>
  <si>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</si>
  <si>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</si>
  <si>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</si>
  <si>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</si>
  <si>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</si>
  <si>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</si>
  <si>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</si>
  <si>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</si>
  <si>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</si>
  <si>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</si>
  <si>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</si>
  <si>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</si>
  <si>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</si>
  <si>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</si>
  <si>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</si>
  <si>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</si>
  <si>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</si>
  <si>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</si>
  <si>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</si>
  <si>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</si>
  <si>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</si>
  <si>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</si>
  <si>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</si>
  <si>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</si>
  <si>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</si>
  <si>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</si>
  <si>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</si>
  <si>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</si>
  <si>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</si>
  <si>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</si>
  <si>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</si>
  <si>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</si>
  <si>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</si>
  <si>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</si>
  <si>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</si>
  <si>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</si>
  <si>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</si>
  <si>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</si>
  <si>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</si>
  <si>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</si>
  <si>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</si>
  <si>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</si>
  <si>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</si>
  <si>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</si>
  <si>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</si>
  <si>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</si>
  <si>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</si>
  <si>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</si>
  <si>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</si>
  <si>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</si>
  <si>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</si>
  <si>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</si>
  <si>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</si>
  <si>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</si>
  <si>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</si>
  <si>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</si>
  <si>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</si>
  <si>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</si>
  <si>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</si>
  <si>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</si>
  <si>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</si>
  <si>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</si>
  <si>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</si>
  <si>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</si>
  <si>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</si>
  <si>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</si>
  <si>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</si>
  <si>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</si>
  <si>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</si>
  <si>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</si>
  <si>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</si>
  <si>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</si>
  <si>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</si>
  <si>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</si>
  <si>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</si>
  <si>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</si>
  <si>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</si>
  <si>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</si>
  <si>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</si>
  <si>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</si>
  <si>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</si>
  <si>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</si>
  <si>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</si>
  <si>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</si>
  <si>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</si>
  <si>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</si>
  <si>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</si>
  <si>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</si>
  <si>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</si>
  <si>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</si>
  <si>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</si>
  <si>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</si>
  <si>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</si>
  <si>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</si>
  <si>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</si>
  <si>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</si>
  <si>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</si>
  <si>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</si>
  <si>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</si>
  <si>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</si>
  <si>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</si>
  <si>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</si>
  <si>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</si>
  <si>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</si>
  <si>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</si>
  <si>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</si>
  <si>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</si>
  <si>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</si>
  <si>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</si>
  <si>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</si>
  <si>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</si>
  <si>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</si>
  <si>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</si>
  <si>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</si>
  <si>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</si>
  <si>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</si>
  <si>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</si>
  <si>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</si>
  <si>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</si>
  <si>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</si>
  <si>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</si>
  <si>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</si>
  <si>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</si>
  <si>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</si>
  <si>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</si>
  <si>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</si>
  <si>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</si>
  <si>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</si>
  <si>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</si>
  <si>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</si>
  <si>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</si>
  <si>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</si>
  <si>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</si>
  <si>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</si>
  <si>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</si>
  <si>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</si>
  <si>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</si>
  <si>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</si>
  <si>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</si>
  <si>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</si>
  <si>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</si>
  <si>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</si>
  <si>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</si>
  <si>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</si>
  <si>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</si>
  <si>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</si>
  <si>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</si>
  <si>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</si>
  <si>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</si>
  <si>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</si>
  <si>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</si>
  <si>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</si>
  <si>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</si>
  <si>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</si>
  <si>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</si>
  <si>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</si>
  <si>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</si>
  <si>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</si>
  <si>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</si>
  <si>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</si>
  <si>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</si>
  <si>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</si>
  <si>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</si>
  <si>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</si>
  <si>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</si>
  <si>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</si>
  <si>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</si>
  <si>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</si>
  <si>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</si>
  <si>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</si>
  <si>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</si>
  <si>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</si>
  <si>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</si>
  <si>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</si>
  <si>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</si>
  <si>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</si>
  <si>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</si>
  <si>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</si>
  <si>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</si>
  <si>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</si>
  <si>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</si>
  <si>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</si>
  <si>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</si>
  <si>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</si>
  <si>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</si>
  <si>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</si>
  <si>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</si>
  <si>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</si>
  <si>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</si>
  <si>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</si>
  <si>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</si>
  <si>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</si>
  <si>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</si>
  <si>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</si>
  <si>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</si>
  <si>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</si>
  <si>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</si>
  <si>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</si>
  <si>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</si>
  <si>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</si>
  <si>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</si>
  <si>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</si>
  <si>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</si>
  <si>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</si>
  <si>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</si>
  <si>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</si>
  <si>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</si>
  <si>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</si>
  <si>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</si>
  <si>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</si>
  <si>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</si>
  <si>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</si>
  <si>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</si>
  <si>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</si>
  <si>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</si>
  <si>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</si>
  <si>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</si>
  <si>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</si>
  <si>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</si>
  <si>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</si>
  <si>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</si>
  <si>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</si>
  <si>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</si>
  <si>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</si>
  <si>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</si>
  <si>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</si>
  <si>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</si>
  <si>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</si>
  <si>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</si>
  <si>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</si>
  <si>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</si>
  <si>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</si>
  <si>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</si>
  <si>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</si>
  <si>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</si>
  <si>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</si>
  <si>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</si>
  <si>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</si>
  <si>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</si>
  <si>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</si>
  <si>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</si>
  <si>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</si>
  <si>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</si>
  <si>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</si>
  <si>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</si>
  <si>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</si>
  <si>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</si>
  <si>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</si>
  <si>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</si>
  <si>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</si>
  <si>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</si>
  <si>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</si>
  <si>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</si>
  <si>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</si>
  <si>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</si>
  <si>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</si>
  <si>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</si>
  <si>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</si>
  <si>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</si>
  <si>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</si>
  <si>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</si>
  <si>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</si>
  <si>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</si>
  <si>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</si>
  <si>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</si>
  <si>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</si>
  <si>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</si>
  <si>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</si>
  <si>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</si>
  <si>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</si>
  <si>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</si>
  <si>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</si>
  <si>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</si>
  <si>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</si>
  <si>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</si>
  <si>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</si>
  <si>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</si>
  <si>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</si>
  <si>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</si>
  <si>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</si>
  <si>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</si>
  <si>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</si>
  <si>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</si>
  <si>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</si>
  <si>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</si>
  <si>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</si>
  <si>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</si>
  <si>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</si>
  <si>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</si>
  <si>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</si>
  <si>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</si>
  <si>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</si>
  <si>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</si>
  <si>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</si>
  <si>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</si>
  <si>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</si>
  <si>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</si>
  <si>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</si>
  <si>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</si>
  <si>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</si>
  <si>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</si>
  <si>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</si>
  <si>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</si>
  <si>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</si>
  <si>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</si>
  <si>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</si>
  <si>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</si>
  <si>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</si>
  <si>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</si>
  <si>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</si>
  <si>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</si>
  <si>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</si>
  <si>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</si>
  <si>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</si>
  <si>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</si>
  <si>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</si>
  <si>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</si>
  <si>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</si>
  <si>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</si>
  <si>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</si>
  <si>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</si>
  <si>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</si>
  <si>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</si>
  <si>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</si>
  <si>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</si>
  <si>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</si>
  <si>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</si>
  <si>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</si>
  <si>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</si>
  <si>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</si>
  <si>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</si>
  <si>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</si>
  <si>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</si>
  <si>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</si>
  <si>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</si>
  <si>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</si>
  <si>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</si>
  <si>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</si>
  <si>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</si>
  <si>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</si>
  <si>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</si>
  <si>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</si>
  <si>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</si>
  <si>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</si>
  <si>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</si>
  <si>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</si>
  <si>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</si>
  <si>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</si>
  <si>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</si>
  <si>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</si>
  <si>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</si>
  <si>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</si>
  <si>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</si>
  <si>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</si>
  <si>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</si>
  <si>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</si>
  <si>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</si>
  <si>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</si>
  <si>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</si>
  <si>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</si>
  <si>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</si>
  <si>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</si>
  <si>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</si>
  <si>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</si>
  <si>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</si>
  <si>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</si>
  <si>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</si>
  <si>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</si>
  <si>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</si>
  <si>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</si>
  <si>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</si>
  <si>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</si>
  <si>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</si>
  <si>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</si>
  <si>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</si>
  <si>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</si>
  <si>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</si>
  <si>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</si>
  <si>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</si>
  <si>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</si>
  <si>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</si>
  <si>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</si>
  <si>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</si>
  <si>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</si>
  <si>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</si>
  <si>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</si>
  <si>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</si>
  <si>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</si>
  <si>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</si>
  <si>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</si>
  <si>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</si>
  <si>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</si>
  <si>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</si>
  <si>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</si>
  <si>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</si>
  <si>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</si>
  <si>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</si>
  <si>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</si>
  <si>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</si>
  <si>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</si>
  <si>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</si>
  <si>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</si>
  <si>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</si>
  <si>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</si>
  <si>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</si>
  <si>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</si>
  <si>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</si>
  <si>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</si>
  <si>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</si>
  <si>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</si>
  <si>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</si>
  <si>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</si>
  <si>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</si>
  <si>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</si>
  <si>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</si>
  <si>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</si>
  <si>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</si>
  <si>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</si>
  <si>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</si>
  <si>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</si>
  <si>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</si>
  <si>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</si>
  <si>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</si>
  <si>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</si>
  <si>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</si>
  <si>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</si>
  <si>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</si>
  <si>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</si>
  <si>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</si>
  <si>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</si>
  <si>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</si>
  <si>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</si>
  <si>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</si>
  <si>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</si>
  <si>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</si>
  <si>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</si>
  <si>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</si>
  <si>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</si>
  <si>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</si>
  <si>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</si>
  <si>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</si>
  <si>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</si>
  <si>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</si>
  <si>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</si>
  <si>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</si>
  <si>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</si>
  <si>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</si>
  <si>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</si>
  <si>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</si>
  <si>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</si>
  <si>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</si>
  <si>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</si>
  <si>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</si>
  <si>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</si>
  <si>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</si>
  <si>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</si>
  <si>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</si>
  <si>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</si>
  <si>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</si>
  <si>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</si>
  <si>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</si>
  <si>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</si>
  <si>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</si>
  <si>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</si>
  <si>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</si>
  <si>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</si>
  <si>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</si>
  <si>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</si>
  <si>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</si>
  <si>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</si>
  <si>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</si>
  <si>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</si>
  <si>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</si>
  <si>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</si>
  <si>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</si>
  <si>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</si>
  <si>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</si>
  <si>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</si>
  <si>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</si>
  <si>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</si>
  <si>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</si>
  <si>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</si>
  <si>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</si>
  <si>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</si>
  <si>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</si>
  <si>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</si>
  <si>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</si>
  <si>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</si>
  <si>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</si>
  <si>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</si>
  <si>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</si>
  <si>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</si>
  <si>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</si>
  <si>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</si>
  <si>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</si>
  <si>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</si>
  <si>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</si>
  <si>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</si>
  <si>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</si>
  <si>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</si>
  <si>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</si>
  <si>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</si>
  <si>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</si>
  <si>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</si>
  <si>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</si>
  <si>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</si>
  <si>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</si>
  <si>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</si>
  <si>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</si>
  <si>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</si>
  <si>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</si>
  <si>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</si>
  <si>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</si>
  <si>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</si>
  <si>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</si>
  <si>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</si>
  <si>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</si>
  <si>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</si>
  <si>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</si>
  <si>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</si>
  <si>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</si>
  <si>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</si>
  <si>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</si>
  <si>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</si>
  <si>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</si>
  <si>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</si>
  <si>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</si>
  <si>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</si>
  <si>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</si>
  <si>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</si>
  <si>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</si>
  <si>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</si>
  <si>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</si>
  <si>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</si>
  <si>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</si>
  <si>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</si>
  <si>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</si>
  <si>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</si>
  <si>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</si>
  <si>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</si>
  <si>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</si>
  <si>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</si>
  <si>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</si>
  <si>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</si>
  <si>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</si>
  <si>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</si>
  <si>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</si>
  <si>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</si>
  <si>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</si>
  <si>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</si>
  <si>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</si>
  <si>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</si>
  <si>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</si>
  <si>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</si>
  <si>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</si>
  <si>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</si>
  <si>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</si>
  <si>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</si>
  <si>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</si>
  <si>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</si>
  <si>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</si>
  <si>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</si>
  <si>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</si>
  <si>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</si>
  <si>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</si>
  <si>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</si>
  <si>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</si>
  <si>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</si>
  <si>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</si>
  <si>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</si>
  <si>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</si>
  <si>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</si>
  <si>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</si>
  <si>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</si>
  <si>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</si>
  <si>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</si>
  <si>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</si>
  <si>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</si>
  <si>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</si>
  <si>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</si>
  <si>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</si>
  <si>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</si>
  <si>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</si>
  <si>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</si>
  <si>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</si>
  <si>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</si>
  <si>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</si>
  <si>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</si>
  <si>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</si>
  <si>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</si>
  <si>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</si>
  <si>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</si>
  <si>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</si>
  <si>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</si>
  <si>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</si>
  <si>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</si>
  <si>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</si>
  <si>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</si>
  <si>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</si>
  <si>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</si>
  <si>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</si>
  <si>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</si>
  <si>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</si>
  <si>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</si>
  <si>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</si>
  <si>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</si>
  <si>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</si>
  <si>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</si>
  <si>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</si>
  <si>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</si>
  <si>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</si>
  <si>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</si>
  <si>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</si>
  <si>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</si>
  <si>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</si>
  <si>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</si>
  <si>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</si>
  <si>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</si>
  <si>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</si>
  <si>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</si>
  <si>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</si>
  <si>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</si>
  <si>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</si>
  <si>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</si>
  <si>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</si>
  <si>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</si>
  <si>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</si>
  <si>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</si>
  <si>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</si>
  <si>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</si>
  <si>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</si>
  <si>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</si>
  <si>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</si>
  <si>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</si>
  <si>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</si>
  <si>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</si>
  <si>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</si>
  <si>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</si>
  <si>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</si>
  <si>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</si>
  <si>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</si>
  <si>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</si>
  <si>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</si>
  <si>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</si>
  <si>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</si>
  <si>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</si>
  <si>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</si>
  <si>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</si>
  <si>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</si>
  <si>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</si>
  <si>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</si>
  <si>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</si>
  <si>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</si>
  <si>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</si>
  <si>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</si>
  <si>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</si>
  <si>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</si>
  <si>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</si>
  <si>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</si>
  <si>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</si>
  <si>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</si>
  <si>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</si>
  <si>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</si>
  <si>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</si>
  <si>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</si>
  <si>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</si>
  <si>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</si>
  <si>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</si>
  <si>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</si>
  <si>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</si>
  <si>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</si>
  <si>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</si>
  <si>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</si>
  <si>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</si>
  <si>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</si>
  <si>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</si>
  <si>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</si>
  <si>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</si>
  <si>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</si>
  <si>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</si>
  <si>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</si>
  <si>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</si>
  <si>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</si>
  <si>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</si>
  <si>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</si>
  <si>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</si>
  <si>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</si>
  <si>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</si>
  <si>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</si>
  <si>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</si>
  <si>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</si>
  <si>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</si>
  <si>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</si>
  <si>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</si>
  <si>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</si>
  <si>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</si>
  <si>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</si>
  <si>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</si>
  <si>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</si>
  <si>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</si>
  <si>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</si>
  <si>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</si>
  <si>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</si>
  <si>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</si>
  <si>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</si>
  <si>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</si>
  <si>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</si>
  <si>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</si>
  <si>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</si>
  <si>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</si>
  <si>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</si>
  <si>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</si>
  <si>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</si>
  <si>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</si>
  <si>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</si>
  <si>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</si>
  <si>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</si>
  <si>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</si>
  <si>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</si>
  <si>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</si>
  <si>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</si>
  <si>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</si>
  <si>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</si>
  <si>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</si>
  <si>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</si>
  <si>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</si>
  <si>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</si>
  <si>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</si>
  <si>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</si>
  <si>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</si>
  <si>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</si>
  <si>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</si>
  <si>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</si>
  <si>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</si>
  <si>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</si>
  <si>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</si>
  <si>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</si>
  <si>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</si>
  <si>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</si>
  <si>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</si>
  <si>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</si>
  <si>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</si>
  <si>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</si>
  <si>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</si>
  <si>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</si>
  <si>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</si>
  <si>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</si>
  <si>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</si>
  <si>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</si>
  <si>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</si>
  <si>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</si>
  <si>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</si>
  <si>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</si>
  <si>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</si>
  <si>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</si>
  <si>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</si>
  <si>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</si>
  <si>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</si>
  <si>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</si>
  <si>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</si>
  <si>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</si>
  <si>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</si>
  <si>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</si>
  <si>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</si>
  <si>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</si>
  <si>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</si>
  <si>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</si>
  <si>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</si>
  <si>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</si>
  <si>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</si>
  <si>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</si>
  <si>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</si>
  <si>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</si>
  <si>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</si>
  <si>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</si>
  <si>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</si>
  <si>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</si>
  <si>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</si>
  <si>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</si>
  <si>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</si>
  <si>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</si>
  <si>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</si>
  <si>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</si>
  <si>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</si>
  <si>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</si>
  <si>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</si>
  <si>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</si>
  <si>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</si>
  <si>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</si>
  <si>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</si>
  <si>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</si>
  <si>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</si>
  <si>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</si>
  <si>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</si>
  <si>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</si>
  <si>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</si>
  <si>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</si>
  <si>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</si>
  <si>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</si>
  <si>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</si>
  <si>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</si>
  <si>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</si>
  <si>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</si>
  <si>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</si>
  <si>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</si>
  <si>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</si>
  <si>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</si>
  <si>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</si>
  <si>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</si>
  <si>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</si>
  <si>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</si>
  <si>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</si>
  <si>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</si>
  <si>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</si>
  <si>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</si>
  <si>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</si>
  <si>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</si>
  <si>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</si>
  <si>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</si>
  <si>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</si>
  <si>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</si>
  <si>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</si>
  <si>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</si>
  <si>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</si>
  <si>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</si>
  <si>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</si>
  <si>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</si>
  <si>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</si>
  <si>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</si>
  <si>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</si>
  <si>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</si>
  <si>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</si>
  <si>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</si>
  <si>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</si>
  <si>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</si>
  <si>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</si>
  <si>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</si>
  <si>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</si>
  <si>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</si>
  <si>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</si>
  <si>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</si>
  <si>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</si>
  <si>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</si>
  <si>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</si>
  <si>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</si>
  <si>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</si>
  <si>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</si>
  <si>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</si>
  <si>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</si>
  <si>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</si>
  <si>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</si>
  <si>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</si>
  <si>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</si>
  <si>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</si>
  <si>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</si>
  <si>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</si>
  <si>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</si>
  <si>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</si>
  <si>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</si>
  <si>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</si>
  <si>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</si>
  <si>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</si>
  <si>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</si>
  <si>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</si>
  <si>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</si>
  <si>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</si>
  <si>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</si>
  <si>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</si>
  <si>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</si>
  <si>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</si>
  <si>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</si>
  <si>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</si>
  <si>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</si>
  <si>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</si>
  <si>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</si>
  <si>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</si>
  <si>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</si>
  <si>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</si>
  <si>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</si>
  <si>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</si>
  <si>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</si>
  <si>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</si>
  <si>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</si>
  <si>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</si>
  <si>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</si>
  <si>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</si>
  <si>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</si>
  <si>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</si>
  <si>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</si>
  <si>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</si>
  <si>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</si>
  <si>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</si>
  <si>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</si>
  <si>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</si>
  <si>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</si>
  <si>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</si>
  <si>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</si>
  <si>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</si>
  <si>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</si>
  <si>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</si>
  <si>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</si>
  <si>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</si>
  <si>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</si>
  <si>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</si>
  <si>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</si>
  <si>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</si>
  <si>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</si>
  <si>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</si>
  <si>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</si>
  <si>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</si>
  <si>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</si>
  <si>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</si>
  <si>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</si>
  <si>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</si>
  <si>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</si>
  <si>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</si>
  <si>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</si>
  <si>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</si>
  <si>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</si>
  <si>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</si>
  <si>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</si>
  <si>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</si>
  <si>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</si>
  <si>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</si>
  <si>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</si>
  <si>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</si>
  <si>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</si>
  <si>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</si>
  <si>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</si>
  <si>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</si>
  <si>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</si>
  <si>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</si>
  <si>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</si>
  <si>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</si>
  <si>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</si>
  <si>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</si>
  <si>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</si>
  <si>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</si>
  <si>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</si>
  <si>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</si>
  <si>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</si>
  <si>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</si>
  <si>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</si>
  <si>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</si>
  <si>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</si>
  <si>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</si>
  <si>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</si>
  <si>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</si>
  <si>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</si>
  <si>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</si>
  <si>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</si>
  <si>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</si>
  <si>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</si>
  <si>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</si>
  <si>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</si>
  <si>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</si>
  <si>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</si>
  <si>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</si>
  <si>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</si>
  <si>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</si>
  <si>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</si>
  <si>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</si>
  <si>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</si>
  <si>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</si>
  <si>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</si>
  <si>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</si>
  <si>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</si>
  <si>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</si>
  <si>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</si>
  <si>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</si>
  <si>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</si>
  <si>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</si>
  <si>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</si>
  <si>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</si>
  <si>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</si>
  <si>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</si>
  <si>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</si>
  <si>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</si>
  <si>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</si>
  <si>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</si>
  <si>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</si>
  <si>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</si>
  <si>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</si>
  <si>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</si>
  <si>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</si>
  <si>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</si>
  <si>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</si>
  <si>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</si>
  <si>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</si>
  <si>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</si>
  <si>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</si>
  <si>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</si>
  <si>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</si>
  <si>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</si>
  <si>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</si>
  <si>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</si>
  <si>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</si>
  <si>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</si>
  <si>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</si>
  <si>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</si>
  <si>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</si>
  <si>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</si>
  <si>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</si>
  <si>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</si>
  <si>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</si>
  <si>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</si>
  <si>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</si>
  <si>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</si>
  <si>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</si>
  <si>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</si>
  <si>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</si>
  <si>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</si>
  <si>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</si>
  <si>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</si>
  <si>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</si>
  <si>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</si>
  <si>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</si>
  <si>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</si>
  <si>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</si>
  <si>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</si>
  <si>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</si>
  <si>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</si>
  <si>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</si>
  <si>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</si>
  <si>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</si>
  <si>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</si>
  <si>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</si>
  <si>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</si>
  <si>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</si>
  <si>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</si>
  <si>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</si>
  <si>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</si>
  <si>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</si>
  <si>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</si>
  <si>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</si>
  <si>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</si>
  <si>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</si>
  <si>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</si>
  <si>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</si>
  <si>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</si>
  <si>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</si>
  <si>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</si>
  <si>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</si>
  <si>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</si>
  <si>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</si>
  <si>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</si>
  <si>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</si>
  <si>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</si>
  <si>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</si>
  <si>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</si>
  <si>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</si>
  <si>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</si>
  <si>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</si>
  <si>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</si>
  <si>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</si>
  <si>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</si>
  <si>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</si>
  <si>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</si>
  <si>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</si>
  <si>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</si>
  <si>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</si>
  <si>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</si>
  <si>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</si>
  <si>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</si>
  <si>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</si>
  <si>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</si>
  <si>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</si>
  <si>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</si>
  <si>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</si>
  <si>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</si>
  <si>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</si>
  <si>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</si>
  <si>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</si>
  <si>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</si>
  <si>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</si>
  <si>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</si>
  <si>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</si>
  <si>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</si>
  <si>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</si>
  <si>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</si>
  <si>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</si>
  <si>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</si>
  <si>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</si>
  <si>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</si>
  <si>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</si>
  <si>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</si>
  <si>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</si>
  <si>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</si>
  <si>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</si>
  <si>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</si>
  <si>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</si>
  <si>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</si>
  <si>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</si>
  <si>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</si>
  <si>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</si>
  <si>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</si>
  <si>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</si>
  <si>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</si>
  <si>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</si>
  <si>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</si>
  <si>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</si>
  <si>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</si>
  <si>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</si>
  <si>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</si>
  <si>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</si>
  <si>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</si>
  <si>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</si>
  <si>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</si>
  <si>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</si>
  <si>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</si>
  <si>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</si>
  <si>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</si>
  <si>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</si>
  <si>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</si>
  <si>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</si>
  <si>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</si>
  <si>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</si>
  <si>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</si>
  <si>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</si>
  <si>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</si>
  <si>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</si>
  <si>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</si>
  <si>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</si>
  <si>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</si>
  <si>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</si>
  <si>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</si>
  <si>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</si>
  <si>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</si>
  <si>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</si>
  <si>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</si>
  <si>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</si>
  <si>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</si>
  <si>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</si>
  <si>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</si>
  <si>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</si>
  <si>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</si>
  <si>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</si>
  <si>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</si>
  <si>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</si>
  <si>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</si>
  <si>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</si>
  <si>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</si>
  <si>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</si>
  <si>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</si>
  <si>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</si>
  <si>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</si>
  <si>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</si>
  <si>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</si>
  <si>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</si>
  <si>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</si>
  <si>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</si>
  <si>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</si>
  <si>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</si>
  <si>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</si>
  <si>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</si>
  <si>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</si>
  <si>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</si>
  <si>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</si>
  <si>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</si>
  <si>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</si>
  <si>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</si>
  <si>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</si>
  <si>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</si>
  <si>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</si>
  <si>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</si>
  <si>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</si>
  <si>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</si>
  <si>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</si>
  <si>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</si>
  <si>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</si>
  <si>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</si>
  <si>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</si>
  <si>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</si>
  <si>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</si>
  <si>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</si>
  <si>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</si>
  <si>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</si>
  <si>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</si>
  <si>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</si>
  <si>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</si>
  <si>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</si>
  <si>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</si>
  <si>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</si>
  <si>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</si>
  <si>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</si>
  <si>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</si>
  <si>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</si>
  <si>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</si>
  <si>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</si>
  <si>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</si>
  <si>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</si>
  <si>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</si>
  <si>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</si>
  <si>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</si>
  <si>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</si>
  <si>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</si>
  <si>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</si>
  <si>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</si>
  <si>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</si>
  <si>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</si>
  <si>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</si>
  <si>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</si>
  <si>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</si>
  <si>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</si>
  <si>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</si>
  <si>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</si>
  <si>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</si>
  <si>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</si>
  <si>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</si>
  <si>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</si>
  <si>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</si>
  <si>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</si>
  <si>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</si>
  <si>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</si>
  <si>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</si>
  <si>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</si>
  <si>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</si>
  <si>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</si>
  <si>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</si>
  <si>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</si>
  <si>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</si>
  <si>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</si>
  <si>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</si>
  <si>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</si>
  <si>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</si>
  <si>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</si>
  <si>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</si>
  <si>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</si>
  <si>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</si>
  <si>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</si>
  <si>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</si>
  <si>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</si>
  <si>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</si>
  <si>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</si>
  <si>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</si>
  <si>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</si>
  <si>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</si>
  <si>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</si>
  <si>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</si>
  <si>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</si>
  <si>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</si>
  <si>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</si>
  <si>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</si>
  <si>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</si>
  <si>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</si>
  <si>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</si>
  <si>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</si>
  <si>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</si>
  <si>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</si>
  <si>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</si>
  <si>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</si>
  <si>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</si>
  <si>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</si>
  <si>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</si>
  <si>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</si>
  <si>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</si>
  <si>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</si>
  <si>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</si>
  <si>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</si>
  <si>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</si>
  <si>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</si>
  <si>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</si>
  <si>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</si>
  <si>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</si>
  <si>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</si>
  <si>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</si>
  <si>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</si>
  <si>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</si>
  <si>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</si>
  <si>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</si>
  <si>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</si>
  <si>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</si>
  <si>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</si>
  <si>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</si>
  <si>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</si>
  <si>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</si>
  <si>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</si>
  <si>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</si>
  <si>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</si>
  <si>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</si>
  <si>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</si>
  <si>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</si>
  <si>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</si>
  <si>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</si>
  <si>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</si>
  <si>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</si>
  <si>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</si>
  <si>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</si>
  <si>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</si>
  <si>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</si>
  <si>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</si>
  <si>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</si>
  <si>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</si>
  <si>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</si>
  <si>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</si>
  <si>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</si>
  <si>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</si>
  <si>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</si>
  <si>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</si>
  <si>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</si>
  <si>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</si>
  <si>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</si>
  <si>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</si>
  <si>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</si>
  <si>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</si>
  <si>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</si>
  <si>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</si>
  <si>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</si>
  <si>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</si>
  <si>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</si>
  <si>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</si>
  <si>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</si>
  <si>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</si>
  <si>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</si>
  <si>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</si>
  <si>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</si>
  <si>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</si>
  <si>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</si>
  <si>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</si>
  <si>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</si>
  <si>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</si>
  <si>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</si>
  <si>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</si>
  <si>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</si>
  <si>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</si>
  <si>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</si>
  <si>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</si>
  <si>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</si>
  <si>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</si>
  <si>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</si>
  <si>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</si>
  <si>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</si>
  <si>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</si>
  <si>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</si>
  <si>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</si>
  <si>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</si>
  <si>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</si>
  <si>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</si>
  <si>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</si>
  <si>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</si>
  <si>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</si>
  <si>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</si>
  <si>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</si>
  <si>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</si>
  <si>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</si>
  <si>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</si>
  <si>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</si>
  <si>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</si>
  <si>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</si>
  <si>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</si>
  <si>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</si>
  <si>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</si>
  <si>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</si>
  <si>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</si>
  <si>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</si>
  <si>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</si>
  <si>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</si>
  <si>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</si>
  <si>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</si>
  <si>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</si>
  <si>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</si>
  <si>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</si>
  <si>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</si>
  <si>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</si>
  <si>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</si>
  <si>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</si>
  <si>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</si>
  <si>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</si>
  <si>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</si>
  <si>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</si>
  <si>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</si>
  <si>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</si>
  <si>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</si>
  <si>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</si>
  <si>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</si>
  <si>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</si>
  <si>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</si>
  <si>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</si>
  <si>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</si>
  <si>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</si>
  <si>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</si>
  <si>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</si>
  <si>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</si>
  <si>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</si>
  <si>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</si>
  <si>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</si>
  <si>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</si>
  <si>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</si>
  <si>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</si>
  <si>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</si>
  <si>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</si>
  <si>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</si>
  <si>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</si>
  <si>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</si>
  <si>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</si>
  <si>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</si>
  <si>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</si>
  <si>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</si>
  <si>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</si>
  <si>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</si>
  <si>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</si>
  <si>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</si>
  <si>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</si>
  <si>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</si>
  <si>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</si>
  <si>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</si>
  <si>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</si>
  <si>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</si>
  <si>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</si>
  <si>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</si>
  <si>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</si>
  <si>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</si>
  <si>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</si>
  <si>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</si>
  <si>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</si>
  <si>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</si>
  <si>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</si>
  <si>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</si>
  <si>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</si>
  <si>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</si>
  <si>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</si>
  <si>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</si>
  <si>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</si>
  <si>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</si>
  <si>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</si>
  <si>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</si>
  <si>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</si>
  <si>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</si>
  <si>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</si>
  <si>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</si>
  <si>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</si>
  <si>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</si>
  <si>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</si>
  <si>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</si>
  <si>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</si>
  <si>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</si>
  <si>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</si>
  <si>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</si>
  <si>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</si>
  <si>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</si>
  <si>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</si>
  <si>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</si>
  <si>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</si>
  <si>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</si>
  <si>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</si>
  <si>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</si>
  <si>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</si>
  <si>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</si>
  <si>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</si>
  <si>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</si>
  <si>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</si>
  <si>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</si>
  <si>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</si>
  <si>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</si>
  <si>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</si>
  <si>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</si>
  <si>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</si>
  <si>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</si>
  <si>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</si>
  <si>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</si>
  <si>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</si>
  <si>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</si>
  <si>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</si>
  <si>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</si>
  <si>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</si>
  <si>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</si>
  <si>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</si>
  <si>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</si>
  <si>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</si>
  <si>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</si>
  <si>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</si>
  <si>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</si>
  <si>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</si>
  <si>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</si>
  <si>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</si>
  <si>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</si>
  <si>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</si>
  <si>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</si>
  <si>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</si>
  <si>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</si>
  <si>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</si>
  <si>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</si>
  <si>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</si>
  <si>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</si>
  <si>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</si>
  <si>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</si>
  <si>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</si>
  <si>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</si>
  <si>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</si>
  <si>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</si>
  <si>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</si>
  <si>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</si>
  <si>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</si>
  <si>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</si>
  <si>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</si>
  <si>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</si>
  <si>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</si>
  <si>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</si>
  <si>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</si>
  <si>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</si>
  <si>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</si>
  <si>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</si>
  <si>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</si>
  <si>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</si>
  <si>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</si>
  <si>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</si>
  <si>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</si>
  <si>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</si>
  <si>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</si>
  <si>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</si>
  <si>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</si>
  <si>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</si>
  <si>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</si>
  <si>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</si>
  <si>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</si>
  <si>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</si>
  <si>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</si>
  <si>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</si>
  <si>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</si>
  <si>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</si>
  <si>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</si>
  <si>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</si>
  <si>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</si>
  <si>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</si>
  <si>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</si>
  <si>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</si>
  <si>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</si>
  <si>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</si>
  <si>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</si>
  <si>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</si>
  <si>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</si>
  <si>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</si>
  <si>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</si>
  <si>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</si>
  <si>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</si>
  <si>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</si>
  <si>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</si>
  <si>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</si>
  <si>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</si>
  <si>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</si>
  <si>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</si>
  <si>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</si>
  <si>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</si>
  <si>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</si>
  <si>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</si>
  <si>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</si>
  <si>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</si>
  <si>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</si>
  <si>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</si>
  <si>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</si>
  <si>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</si>
  <si>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</si>
  <si>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</si>
  <si>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</si>
  <si>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</si>
  <si>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</si>
  <si>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</si>
  <si>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</si>
  <si>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</si>
  <si>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</si>
  <si>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</si>
  <si>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</si>
  <si>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</si>
  <si>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</si>
  <si>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</si>
  <si>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</si>
  <si>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</si>
  <si>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</si>
  <si>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</si>
  <si>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</si>
  <si>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</si>
  <si>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</si>
  <si>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</si>
  <si>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</si>
  <si>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</si>
  <si>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</si>
  <si>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</si>
  <si>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</si>
  <si>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</si>
  <si>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</si>
  <si>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</si>
  <si>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</si>
  <si>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</si>
  <si>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</si>
  <si>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</si>
  <si>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</si>
  <si>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</si>
  <si>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</si>
  <si>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</si>
  <si>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</si>
  <si>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</si>
  <si>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</si>
  <si>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</si>
  <si>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</si>
  <si>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</si>
  <si>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</si>
  <si>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</si>
  <si>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</si>
  <si>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</si>
  <si>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</si>
  <si>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</si>
  <si>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</si>
  <si>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</si>
  <si>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</si>
  <si>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</si>
  <si>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</si>
  <si>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</si>
  <si>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</si>
  <si>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</si>
  <si>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</si>
  <si>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</si>
  <si>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</si>
  <si>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</si>
  <si>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</si>
  <si>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</si>
  <si>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</si>
  <si>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</si>
  <si>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</si>
  <si>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</si>
  <si>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</si>
  <si>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</si>
  <si>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</si>
  <si>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</si>
  <si>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</si>
  <si>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</si>
  <si>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</si>
  <si>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</si>
  <si>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</si>
  <si>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</si>
  <si>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</si>
  <si>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</si>
  <si>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</si>
  <si>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</si>
  <si>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</si>
  <si>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</si>
  <si>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</si>
  <si>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</si>
  <si>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</si>
  <si>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</si>
  <si>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</si>
  <si>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</si>
  <si>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</si>
  <si>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</si>
  <si>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</si>
  <si>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</si>
  <si>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</si>
  <si>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</si>
  <si>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</si>
  <si>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</si>
  <si>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</si>
  <si>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</si>
  <si>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</si>
  <si>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</si>
  <si>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</si>
  <si>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</si>
  <si>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</si>
  <si>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</si>
  <si>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</si>
  <si>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</si>
  <si>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</si>
  <si>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</si>
  <si>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</si>
  <si>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</si>
  <si>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</si>
  <si>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</si>
  <si>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</si>
  <si>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</si>
  <si>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</si>
  <si>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</si>
  <si>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</si>
  <si>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</si>
  <si>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</si>
  <si>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</si>
  <si>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</si>
  <si>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</si>
  <si>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</si>
  <si>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</si>
  <si>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</si>
  <si>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</si>
  <si>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</si>
  <si>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</si>
  <si>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</si>
  <si>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</si>
  <si>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</si>
  <si>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</si>
  <si>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</si>
  <si>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</si>
  <si>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</si>
  <si>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</si>
  <si>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</si>
  <si>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</si>
  <si>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</si>
  <si>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</si>
  <si>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</si>
  <si>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</si>
  <si>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</si>
  <si>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</si>
  <si>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</si>
  <si>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</si>
  <si>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</si>
  <si>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</si>
  <si>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</si>
  <si>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</si>
  <si>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</si>
  <si>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</si>
  <si>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</si>
  <si>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</si>
  <si>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</si>
  <si>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</si>
  <si>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</si>
  <si>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</si>
  <si>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</si>
  <si>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</si>
  <si>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</si>
  <si>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</si>
  <si>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</si>
  <si>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</si>
  <si>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</si>
  <si>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</si>
  <si>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</si>
  <si>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</si>
  <si>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</si>
  <si>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</si>
  <si>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</si>
  <si>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</si>
  <si>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</si>
  <si>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</si>
  <si>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</si>
  <si>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</si>
  <si>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</si>
  <si>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</si>
  <si>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</si>
  <si>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</si>
  <si>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</si>
  <si>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</si>
  <si>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</si>
  <si>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</si>
  <si>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</si>
  <si>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</si>
  <si>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</si>
  <si>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</si>
  <si>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</si>
  <si>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</si>
  <si>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</si>
  <si>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</si>
  <si>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</si>
  <si>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</si>
  <si>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</si>
  <si>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</si>
  <si>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</si>
  <si>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</si>
  <si>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</si>
  <si>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</si>
  <si>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</si>
  <si>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</si>
  <si>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</si>
  <si>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</si>
  <si>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</si>
  <si>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</si>
  <si>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</si>
  <si>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</si>
  <si>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</si>
  <si>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</si>
  <si>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</si>
  <si>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</si>
  <si>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</si>
  <si>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</si>
  <si>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</si>
  <si>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</si>
  <si>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</si>
  <si>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</si>
  <si>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</si>
  <si>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</si>
  <si>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</si>
  <si>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</si>
  <si>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</si>
  <si>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</si>
  <si>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</si>
  <si>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</si>
  <si>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</si>
  <si>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</si>
  <si>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</si>
  <si>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</si>
  <si>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</si>
  <si>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</si>
  <si>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</si>
  <si>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</si>
  <si>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</si>
  <si>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</si>
  <si>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</si>
  <si>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</si>
  <si>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</si>
  <si>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</si>
  <si>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</si>
  <si>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</si>
  <si>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</si>
  <si>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</si>
  <si>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</si>
  <si>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</si>
  <si>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</si>
  <si>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</si>
  <si>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</si>
  <si>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</si>
  <si>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</si>
  <si>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</si>
  <si>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</si>
  <si>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</si>
  <si>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</si>
  <si>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</si>
  <si>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</si>
  <si>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</si>
  <si>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</si>
  <si>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</si>
  <si>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</si>
  <si>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</si>
  <si>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</si>
  <si>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</si>
  <si>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</si>
  <si>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</si>
  <si>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</si>
  <si>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</si>
  <si>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</si>
  <si>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</si>
  <si>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</si>
  <si>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</si>
  <si>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</si>
  <si>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</si>
  <si>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</si>
  <si>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</si>
  <si>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</si>
  <si>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</si>
  <si>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</si>
  <si>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</si>
  <si>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</si>
  <si>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</si>
  <si>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</si>
  <si>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</si>
  <si>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</si>
  <si>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</si>
  <si>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</si>
  <si>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</si>
  <si>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</si>
  <si>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</si>
  <si>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</si>
  <si>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</si>
  <si>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</si>
  <si>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</si>
  <si>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</si>
  <si>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</si>
  <si>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</si>
  <si>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</si>
  <si>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</si>
  <si>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</si>
  <si>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</si>
  <si>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</si>
  <si>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</si>
  <si>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</si>
  <si>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</si>
  <si>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</si>
  <si>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</si>
  <si>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</si>
  <si>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</si>
  <si>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</si>
  <si>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</si>
  <si>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</si>
  <si>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</si>
  <si>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</si>
  <si>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</si>
  <si>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</si>
  <si>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</si>
  <si>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</si>
  <si>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</si>
  <si>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</si>
  <si>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</si>
  <si>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</si>
  <si>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</si>
  <si>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</si>
  <si>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</si>
  <si>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</si>
  <si>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</si>
  <si>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</si>
  <si>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</si>
  <si>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</si>
  <si>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</si>
  <si>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</si>
  <si>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</si>
  <si>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</si>
  <si>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</si>
  <si>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</si>
  <si>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</si>
  <si>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</si>
  <si>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</si>
  <si>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</si>
  <si>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</si>
  <si>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</si>
  <si>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</si>
  <si>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</si>
  <si>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</si>
  <si>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</si>
  <si>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</si>
  <si>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</si>
  <si>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</si>
  <si>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</si>
  <si>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</si>
  <si>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</si>
  <si>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</si>
  <si>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</si>
  <si>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</si>
  <si>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</si>
  <si>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</si>
  <si>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</si>
  <si>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</si>
  <si>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</si>
  <si>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</si>
  <si>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</si>
  <si>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</si>
  <si>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</si>
  <si>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</si>
  <si>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</si>
  <si>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</si>
  <si>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</si>
  <si>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</si>
  <si>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</si>
  <si>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</si>
  <si>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</si>
  <si>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</si>
  <si>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</si>
  <si>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</si>
  <si>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</si>
  <si>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</si>
  <si>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</si>
  <si>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</si>
  <si>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</si>
  <si>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</si>
  <si>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</si>
  <si>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</si>
  <si>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</si>
  <si>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</si>
  <si>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</si>
  <si>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</si>
  <si>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</si>
  <si>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</si>
  <si>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</si>
  <si>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</si>
  <si>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</si>
  <si>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</si>
  <si>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</si>
  <si>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</si>
  <si>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</si>
  <si>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</si>
  <si>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</si>
  <si>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</si>
  <si>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</si>
  <si>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</si>
  <si>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</si>
  <si>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</si>
  <si>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</si>
  <si>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</si>
  <si>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</si>
  <si>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</si>
  <si>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</si>
  <si>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</si>
  <si>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</si>
  <si>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</si>
  <si>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</si>
  <si>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</si>
  <si>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</si>
  <si>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</si>
  <si>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</si>
  <si>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</si>
  <si>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</si>
  <si>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</si>
  <si>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</si>
  <si>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</si>
  <si>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</si>
  <si>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</si>
  <si>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</si>
  <si>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</si>
  <si>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</si>
  <si>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</si>
  <si>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</si>
  <si>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</si>
  <si>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</si>
  <si>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</si>
  <si>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</si>
  <si>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</si>
  <si>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</si>
  <si>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</si>
  <si>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</si>
  <si>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</si>
  <si>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</si>
  <si>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</si>
  <si>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</si>
  <si>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</si>
  <si>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</si>
  <si>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</si>
  <si>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</si>
  <si>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</si>
  <si>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</si>
  <si>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</si>
  <si>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</si>
  <si>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</si>
  <si>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</si>
  <si>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</si>
  <si>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</si>
  <si>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</si>
  <si>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</si>
  <si>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</si>
  <si>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</si>
  <si>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</si>
  <si>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</si>
  <si>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</si>
  <si>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</si>
  <si>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</si>
  <si>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</si>
  <si>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</si>
  <si>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</si>
  <si>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</si>
  <si>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</si>
  <si>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</si>
  <si>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</si>
  <si>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</si>
  <si>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</si>
  <si>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</si>
  <si>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</si>
  <si>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</si>
  <si>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</si>
  <si>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</si>
  <si>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</si>
  <si>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</si>
  <si>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</si>
  <si>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</si>
  <si>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</si>
  <si>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</si>
  <si>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</si>
  <si>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</si>
  <si>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</si>
  <si>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</si>
  <si>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</si>
  <si>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</si>
  <si>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</si>
  <si>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</si>
  <si>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</si>
  <si>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</si>
  <si>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</si>
  <si>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</si>
  <si>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</si>
  <si>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</si>
  <si>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</si>
  <si>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</si>
  <si>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</si>
  <si>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</si>
  <si>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</si>
  <si>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</si>
  <si>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</si>
  <si>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</si>
  <si>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</si>
  <si>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</si>
  <si>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</si>
  <si>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</si>
  <si>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</si>
  <si>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</si>
  <si>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</si>
  <si>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</si>
  <si>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</si>
  <si>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</si>
  <si>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</si>
  <si>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</si>
  <si>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</si>
  <si>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</si>
  <si>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</si>
  <si>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</si>
  <si>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</si>
  <si>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</si>
  <si>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</si>
  <si>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</si>
  <si>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</si>
  <si>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</si>
  <si>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</si>
  <si>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</si>
  <si>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</si>
  <si>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</si>
  <si>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</si>
  <si>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</si>
  <si>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</si>
  <si>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</si>
  <si>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</si>
  <si>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</si>
  <si>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</si>
  <si>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</si>
  <si>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</si>
  <si>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</si>
  <si>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</si>
  <si>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</si>
  <si>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</si>
  <si>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</si>
  <si>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</si>
  <si>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</si>
  <si>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</si>
  <si>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</si>
  <si>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</si>
  <si>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</si>
  <si>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</si>
  <si>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</si>
  <si>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</si>
  <si>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</si>
  <si>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</si>
  <si>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</si>
  <si>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</si>
  <si>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</si>
  <si>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</si>
  <si>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</si>
  <si>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</si>
  <si>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</si>
  <si>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</si>
  <si>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</si>
  <si>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</si>
  <si>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</si>
  <si>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</si>
  <si>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</si>
  <si>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</si>
  <si>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</si>
  <si>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</si>
  <si>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</si>
  <si>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</si>
  <si>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</si>
  <si>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</si>
  <si>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</si>
  <si>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</si>
  <si>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</si>
  <si>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</si>
  <si>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</si>
  <si>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</si>
  <si>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</si>
  <si>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</si>
  <si>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</si>
  <si>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</si>
  <si>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</si>
  <si>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</si>
  <si>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</si>
  <si>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</si>
  <si>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</si>
  <si>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</si>
  <si>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</si>
  <si>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</si>
  <si>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</si>
  <si>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</si>
  <si>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</si>
  <si>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</si>
  <si>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</si>
  <si>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</si>
  <si>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</si>
  <si>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</si>
  <si>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</si>
  <si>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</si>
  <si>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</si>
  <si>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</si>
  <si>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</si>
  <si>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</si>
  <si>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</si>
  <si>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</si>
  <si>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</si>
  <si>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</si>
  <si>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</si>
  <si>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</si>
  <si>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</si>
  <si>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</si>
  <si>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</si>
  <si>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</si>
  <si>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</si>
  <si>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</si>
  <si>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</si>
  <si>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</si>
  <si>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</si>
  <si>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</si>
  <si>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</si>
  <si>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</si>
  <si>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</si>
  <si>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</si>
  <si>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</si>
  <si>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</si>
  <si>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</si>
  <si>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</si>
  <si>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</si>
  <si>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</si>
  <si>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</si>
  <si>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</si>
  <si>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</si>
  <si>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</si>
  <si>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</si>
  <si>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</si>
  <si>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</si>
  <si>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</si>
  <si>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</si>
  <si>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</si>
  <si>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</si>
  <si>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</si>
  <si>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</si>
  <si>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</si>
  <si>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</si>
  <si>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</si>
  <si>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</si>
  <si>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</si>
  <si>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</si>
  <si>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</si>
  <si>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</si>
  <si>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</si>
  <si>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</si>
  <si>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</si>
  <si>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</si>
  <si>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</si>
  <si>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</si>
  <si>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</si>
  <si>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</si>
  <si>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</si>
  <si>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</si>
  <si>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</si>
  <si>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</si>
  <si>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</si>
  <si>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</si>
  <si>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</si>
  <si>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</si>
  <si>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</si>
  <si>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</si>
  <si>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</si>
  <si>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</si>
  <si>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</si>
  <si>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</si>
  <si>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</si>
  <si>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</si>
  <si>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</si>
  <si>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</si>
  <si>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</si>
  <si>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</si>
  <si>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</si>
  <si>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</si>
  <si>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</si>
  <si>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</si>
  <si>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</si>
  <si>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</si>
  <si>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</si>
  <si>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</si>
  <si>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</si>
  <si>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</si>
  <si>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</si>
  <si>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</si>
  <si>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</si>
  <si>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</si>
  <si>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</si>
  <si>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</si>
  <si>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</si>
  <si>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</si>
  <si>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</si>
  <si>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</si>
  <si>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</si>
  <si>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</si>
  <si>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</si>
  <si>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</si>
  <si>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</si>
  <si>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</si>
  <si>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</si>
  <si>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</si>
  <si>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</si>
  <si>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</si>
  <si>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</si>
  <si>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</si>
  <si>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</si>
  <si>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</si>
  <si>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</si>
  <si>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</si>
  <si>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</si>
  <si>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</si>
  <si>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</si>
  <si>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</si>
  <si>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</si>
  <si>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</si>
  <si>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</si>
  <si>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</si>
  <si>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</si>
  <si>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</si>
  <si>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</si>
  <si>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</si>
  <si>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</si>
  <si>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</si>
  <si>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</si>
  <si>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</si>
  <si>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</si>
  <si>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</si>
  <si>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</si>
  <si>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</si>
  <si>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</si>
  <si>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</si>
  <si>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</si>
  <si>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</si>
  <si>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</si>
  <si>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</si>
  <si>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</si>
  <si>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</si>
  <si>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</si>
  <si>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</si>
  <si>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</si>
  <si>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</si>
  <si>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</si>
  <si>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</si>
  <si>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</si>
  <si>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</si>
  <si>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</si>
  <si>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</si>
  <si>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</si>
  <si>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</si>
  <si>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</si>
  <si>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</si>
  <si>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</si>
  <si>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</si>
  <si>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</si>
  <si>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</si>
  <si>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</si>
  <si>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</si>
  <si>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</si>
  <si>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</si>
  <si>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</si>
  <si>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</si>
  <si>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</si>
  <si>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</si>
  <si>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</si>
  <si>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</si>
  <si>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</si>
  <si>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</si>
  <si>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</si>
  <si>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</si>
  <si>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</si>
  <si>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</si>
  <si>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</si>
  <si>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</si>
  <si>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</si>
  <si>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</si>
  <si>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</si>
  <si>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</si>
  <si>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</si>
  <si>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</si>
  <si>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</si>
  <si>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</si>
  <si>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</si>
  <si>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</si>
  <si>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</si>
  <si>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</si>
  <si>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</si>
  <si>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</si>
  <si>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</si>
  <si>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</si>
  <si>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</si>
  <si>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</si>
  <si>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</si>
  <si>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</si>
  <si>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</si>
  <si>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</si>
  <si>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</si>
  <si>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</si>
  <si>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</si>
  <si>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</si>
  <si>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</si>
  <si>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</si>
  <si>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</si>
  <si>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</si>
  <si>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</si>
  <si>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</si>
  <si>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</si>
  <si>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</si>
  <si>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</si>
  <si>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</si>
  <si>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</si>
  <si>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</si>
  <si>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</si>
  <si>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</si>
  <si>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</si>
  <si>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</si>
  <si>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</si>
  <si>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</si>
  <si>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</si>
  <si>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</si>
  <si>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</si>
  <si>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</si>
  <si>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</si>
  <si>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</si>
  <si>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</si>
  <si>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</si>
  <si>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</si>
  <si>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</si>
  <si>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</si>
  <si>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</si>
  <si>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</si>
  <si>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</si>
  <si>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</si>
  <si>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</si>
  <si>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</si>
  <si>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</si>
  <si>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</si>
  <si>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</si>
  <si>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</si>
  <si>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</si>
  <si>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</si>
  <si>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</si>
  <si>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</si>
  <si>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</si>
  <si>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</si>
  <si>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</si>
  <si>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</si>
  <si>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</si>
  <si>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</si>
  <si>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</si>
  <si>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</si>
  <si>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</si>
  <si>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</si>
  <si>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</si>
  <si>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</si>
  <si>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</si>
  <si>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</si>
  <si>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</si>
  <si>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</si>
  <si>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</si>
  <si>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</si>
  <si>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</si>
  <si>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</si>
  <si>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</si>
  <si>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</si>
  <si>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</si>
  <si>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</si>
  <si>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</si>
  <si>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</si>
  <si>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</si>
  <si>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</si>
  <si>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</si>
  <si>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</si>
  <si>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</si>
  <si>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</si>
  <si>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</si>
  <si>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</si>
  <si>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</si>
  <si>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</si>
  <si>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</si>
  <si>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</si>
  <si>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</si>
  <si>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</si>
  <si>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</si>
  <si>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</si>
  <si>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</si>
  <si>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</si>
  <si>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</si>
  <si>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</si>
  <si>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</si>
  <si>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</si>
  <si>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</si>
  <si>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</si>
  <si>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</si>
  <si>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</si>
  <si>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</si>
  <si>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</si>
  <si>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</si>
  <si>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</si>
  <si>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</si>
  <si>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</si>
  <si>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</si>
  <si>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</si>
  <si>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</si>
  <si>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</si>
  <si>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</si>
  <si>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</si>
  <si>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</si>
  <si>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</si>
  <si>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</si>
  <si>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</si>
  <si>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</si>
  <si>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</si>
  <si>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</si>
  <si>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</si>
  <si>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</si>
  <si>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</si>
  <si>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</si>
  <si>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</si>
  <si>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</si>
  <si>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</si>
  <si>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</si>
  <si>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</si>
  <si>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</si>
  <si>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</si>
  <si>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</si>
  <si>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</si>
  <si>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</si>
  <si>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</si>
  <si>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</si>
  <si>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</si>
  <si>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</si>
  <si>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</si>
  <si>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</si>
  <si>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</si>
  <si>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</si>
  <si>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</si>
  <si>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</si>
  <si>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</si>
  <si>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</si>
  <si>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</si>
  <si>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</si>
  <si>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</si>
  <si>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</si>
  <si>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</si>
  <si>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</si>
  <si>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</si>
  <si>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</si>
  <si>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</si>
  <si>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</si>
  <si>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</si>
  <si>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</si>
  <si>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</si>
  <si>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</si>
  <si>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</si>
  <si>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</si>
  <si>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</si>
  <si>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</si>
  <si>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</si>
  <si>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</si>
  <si>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</si>
  <si>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</si>
  <si>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</si>
  <si>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</si>
  <si>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</si>
  <si>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</si>
  <si>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</si>
  <si>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</si>
  <si>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</si>
  <si>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</si>
  <si>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</si>
  <si>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</si>
  <si>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</si>
  <si>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</si>
  <si>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</si>
  <si>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</si>
  <si>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</si>
  <si>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</si>
  <si>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</si>
  <si>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</si>
  <si>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</si>
  <si>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</si>
  <si>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</si>
  <si>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</si>
  <si>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</si>
  <si>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</si>
  <si>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</si>
  <si>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</si>
  <si>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</si>
  <si>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</si>
  <si>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</si>
  <si>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</si>
  <si>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</si>
  <si>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</si>
  <si>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</si>
  <si>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</si>
  <si>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</si>
  <si>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</si>
  <si>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</si>
  <si>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</si>
  <si>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</si>
  <si>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</si>
  <si>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</si>
  <si>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</si>
  <si>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</si>
  <si>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</si>
  <si>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</si>
  <si>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</si>
  <si>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</si>
  <si>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</si>
  <si>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</si>
  <si>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</si>
  <si>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</si>
  <si>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</si>
  <si>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</si>
  <si>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</si>
  <si>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</si>
  <si>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</si>
  <si>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</si>
  <si>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</si>
  <si>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</si>
  <si>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</si>
  <si>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</si>
  <si>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</si>
  <si>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</si>
  <si>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</si>
  <si>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</si>
  <si>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</si>
  <si>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</si>
  <si>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</si>
  <si>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</si>
  <si>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</si>
  <si>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</si>
  <si>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</si>
  <si>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</si>
  <si>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</si>
  <si>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</si>
  <si>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</si>
  <si>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</si>
  <si>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</si>
  <si>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</si>
  <si>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</si>
  <si>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</si>
  <si>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</si>
  <si>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</si>
  <si>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</si>
  <si>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</si>
  <si>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</si>
  <si>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</si>
  <si>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</si>
  <si>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</si>
  <si>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</si>
  <si>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</si>
  <si>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</si>
  <si>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</si>
  <si>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</si>
  <si>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</si>
  <si>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</si>
  <si>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</si>
  <si>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</si>
  <si>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</si>
  <si>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</si>
  <si>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</si>
  <si>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</si>
  <si>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</si>
  <si>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</si>
  <si>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</si>
  <si>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</si>
  <si>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</si>
  <si>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</si>
  <si>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</si>
  <si>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</si>
  <si>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</si>
  <si>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</si>
  <si>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</si>
  <si>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</si>
  <si>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</si>
  <si>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</si>
  <si>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</si>
  <si>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</si>
  <si>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</si>
  <si>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</si>
  <si>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</si>
  <si>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</si>
  <si>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</si>
  <si>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</si>
  <si>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</si>
  <si>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</si>
  <si>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</si>
  <si>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</si>
  <si>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</si>
  <si>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</si>
  <si>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</si>
  <si>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</si>
  <si>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</si>
  <si>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</si>
  <si>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</si>
  <si>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</si>
  <si>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</si>
  <si>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</si>
  <si>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</si>
  <si>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</si>
  <si>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</si>
  <si>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</si>
  <si>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</si>
  <si>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</si>
  <si>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</si>
  <si>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</si>
  <si>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</si>
  <si>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</si>
  <si>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</si>
  <si>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</si>
  <si>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</si>
  <si>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</si>
  <si>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</si>
  <si>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</si>
  <si>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</si>
  <si>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</si>
  <si>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</si>
  <si>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</si>
  <si>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</si>
  <si>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</si>
  <si>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</si>
  <si>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</si>
  <si>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</si>
  <si>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</si>
  <si>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</si>
  <si>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</si>
  <si>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</si>
  <si>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</si>
  <si>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</si>
  <si>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</si>
  <si>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</si>
  <si>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</si>
  <si>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</si>
  <si>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</si>
  <si>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</si>
  <si>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</si>
  <si>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</si>
  <si>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</si>
  <si>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</si>
  <si>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</si>
  <si>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</si>
  <si>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</si>
  <si>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</si>
  <si>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</si>
  <si>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</si>
  <si>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</si>
  <si>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</si>
  <si>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</si>
  <si>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</si>
  <si>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</si>
  <si>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</si>
  <si>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</si>
  <si>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</si>
  <si>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</si>
  <si>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</si>
  <si>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</si>
  <si>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</si>
  <si>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</si>
  <si>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</si>
  <si>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</si>
  <si>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</si>
  <si>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</si>
  <si>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</si>
  <si>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</si>
  <si>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</si>
  <si>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</si>
  <si>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</si>
  <si>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</si>
  <si>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</si>
  <si>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</si>
  <si>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</si>
  <si>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</si>
  <si>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</si>
  <si>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</si>
  <si>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</si>
  <si>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</si>
  <si>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</si>
  <si>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</si>
  <si>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</si>
  <si>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</si>
  <si>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</si>
  <si>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</si>
  <si>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</si>
  <si>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</si>
  <si>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</si>
  <si>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</si>
  <si>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</si>
  <si>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</si>
  <si>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</si>
  <si>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</si>
  <si>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</si>
  <si>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</si>
  <si>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</si>
  <si>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</si>
  <si>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</si>
  <si>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</si>
  <si>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</si>
  <si>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</si>
  <si>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</si>
  <si>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</si>
  <si>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</si>
  <si>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</si>
  <si>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</si>
  <si>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</si>
  <si>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</si>
  <si>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</si>
  <si>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</si>
  <si>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</si>
  <si>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</si>
  <si>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</si>
  <si>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</si>
  <si>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</si>
  <si>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</si>
  <si>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</si>
  <si>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</si>
  <si>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</si>
  <si>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</si>
  <si>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</si>
  <si>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</si>
  <si>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</si>
  <si>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</si>
  <si>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</si>
  <si>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</si>
  <si>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</si>
  <si>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</si>
  <si>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</si>
  <si>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</si>
  <si>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</si>
  <si>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</si>
  <si>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</si>
  <si>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</si>
  <si>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</si>
  <si>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</si>
  <si>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</si>
  <si>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</si>
  <si>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</si>
  <si>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</si>
  <si>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</si>
  <si>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</si>
  <si>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</si>
  <si>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</si>
  <si>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</si>
  <si>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</si>
  <si>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</si>
  <si>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</si>
  <si>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</si>
  <si>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</si>
  <si>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</si>
  <si>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</si>
  <si>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</si>
  <si>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</si>
  <si>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</si>
  <si>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</si>
  <si>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</si>
  <si>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</si>
  <si>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</si>
  <si>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</si>
  <si>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</si>
  <si>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</si>
  <si>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</si>
  <si>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</si>
  <si>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</si>
  <si>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</si>
  <si>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</si>
  <si>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</si>
  <si>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</si>
  <si>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</si>
  <si>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</si>
  <si>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</si>
  <si>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</si>
  <si>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</si>
  <si>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</si>
  <si>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</si>
  <si>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</si>
  <si>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</si>
  <si>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</si>
  <si>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</si>
  <si>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</si>
  <si>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</si>
  <si>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</si>
  <si>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</si>
  <si>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</si>
  <si>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</si>
  <si>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</si>
  <si>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</si>
  <si>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</si>
  <si>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</si>
  <si>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</si>
  <si>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</si>
  <si>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</si>
  <si>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</si>
  <si>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</si>
  <si>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</si>
  <si>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</si>
  <si>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</si>
  <si>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</si>
  <si>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</si>
  <si>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</si>
  <si>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</si>
  <si>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</si>
  <si>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</si>
  <si>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</si>
  <si>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</si>
  <si>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</si>
  <si>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</si>
  <si>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</si>
  <si>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</si>
  <si>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</si>
  <si>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</si>
  <si>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</si>
  <si>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</si>
  <si>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</si>
  <si>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</si>
  <si>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</si>
  <si>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</si>
  <si>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</si>
  <si>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</si>
  <si>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</si>
  <si>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</si>
  <si>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</si>
  <si>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</si>
  <si>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</si>
  <si>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</si>
  <si>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</si>
  <si>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</si>
  <si>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</si>
  <si>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</si>
  <si>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</si>
  <si>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</si>
  <si>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</si>
  <si>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</si>
  <si>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</si>
  <si>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</si>
  <si>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</si>
  <si>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</si>
  <si>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</si>
  <si>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</si>
  <si>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</si>
  <si>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</si>
  <si>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</si>
  <si>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</si>
  <si>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</si>
  <si>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</si>
  <si>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</si>
  <si>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</si>
  <si>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</si>
  <si>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</si>
  <si>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</si>
  <si>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</si>
  <si>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</si>
  <si>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</si>
  <si>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</si>
  <si>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</si>
  <si>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</si>
  <si>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</si>
  <si>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</si>
  <si>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</si>
  <si>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</si>
  <si>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</si>
  <si>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</si>
  <si>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</si>
  <si>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</si>
  <si>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</si>
  <si>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</si>
  <si>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</si>
  <si>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</si>
  <si>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</si>
  <si>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</si>
  <si>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</si>
  <si>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</si>
  <si>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</si>
  <si>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</si>
  <si>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</si>
  <si>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</si>
  <si>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</si>
  <si>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</si>
  <si>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</si>
  <si>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</si>
  <si>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</si>
  <si>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</si>
  <si>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</si>
  <si>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</si>
  <si>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</si>
  <si>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</si>
  <si>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</si>
  <si>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</si>
  <si>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</si>
  <si>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</si>
  <si>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</si>
  <si>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</si>
  <si>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</si>
  <si>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</si>
  <si>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</si>
  <si>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</si>
  <si>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</si>
  <si>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</si>
  <si>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</si>
  <si>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</si>
  <si>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</si>
  <si>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</si>
  <si>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</si>
  <si>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</si>
  <si>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</si>
  <si>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</si>
  <si>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</si>
  <si>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</si>
  <si>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</si>
  <si>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</si>
  <si>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</si>
  <si>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</si>
  <si>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</si>
  <si>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</si>
  <si>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</si>
  <si>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</si>
  <si>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</si>
  <si>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</si>
  <si>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</si>
  <si>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</si>
  <si>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</si>
  <si>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</si>
  <si>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</si>
  <si>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</si>
  <si>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</si>
  <si>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</si>
  <si>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</si>
  <si>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</si>
  <si>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</si>
  <si>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</si>
  <si>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</si>
  <si>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</si>
  <si>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</si>
  <si>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</si>
  <si>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</si>
  <si>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</si>
  <si>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</si>
  <si>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</si>
  <si>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</si>
  <si>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</si>
  <si>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</si>
  <si>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</si>
  <si>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</si>
  <si>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</si>
  <si>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</si>
  <si>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</si>
  <si>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</si>
  <si>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</si>
  <si>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</si>
  <si>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</si>
  <si>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</si>
  <si>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</si>
  <si>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</si>
  <si>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</si>
  <si>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</si>
  <si>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</si>
  <si>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</si>
  <si>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</si>
  <si>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</si>
  <si>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</si>
  <si>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</si>
  <si>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</si>
  <si>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</si>
  <si>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</si>
  <si>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</si>
  <si>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</si>
  <si>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</si>
  <si>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</si>
  <si>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</si>
  <si>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</si>
  <si>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</si>
  <si>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</si>
  <si>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</si>
  <si>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</si>
  <si>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</si>
  <si>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</si>
  <si>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</si>
  <si>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</si>
  <si>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</si>
  <si>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</si>
  <si>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</si>
  <si>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</si>
  <si>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</si>
  <si>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</si>
  <si>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</si>
  <si>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</si>
  <si>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</si>
  <si>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</si>
  <si>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</si>
  <si>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</si>
  <si>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</si>
  <si>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</si>
  <si>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</si>
  <si>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</si>
  <si>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</si>
  <si>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</si>
  <si>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</si>
  <si>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</si>
  <si>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</si>
  <si>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</si>
  <si>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</si>
  <si>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</si>
  <si>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</si>
  <si>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</si>
  <si>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</si>
  <si>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</si>
  <si>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</si>
  <si>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</si>
  <si>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</si>
  <si>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</si>
  <si>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</si>
  <si>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</si>
  <si>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</si>
  <si>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</si>
  <si>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</si>
  <si>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</si>
  <si>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</si>
  <si>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</si>
  <si>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</si>
  <si>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</si>
  <si>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</si>
  <si>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</si>
  <si>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</si>
  <si>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</si>
  <si>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</si>
  <si>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</si>
  <si>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</si>
  <si>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</si>
  <si>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</si>
  <si>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</si>
  <si>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</si>
  <si>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</si>
  <si>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</si>
  <si>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</si>
  <si>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</si>
  <si>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</si>
  <si>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</si>
  <si>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</si>
  <si>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</si>
  <si>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</si>
  <si>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</si>
  <si>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</si>
  <si>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</si>
  <si>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</si>
  <si>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</si>
  <si>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</si>
  <si>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</si>
  <si>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</si>
  <si>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</si>
  <si>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</si>
  <si>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</si>
  <si>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</si>
  <si>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</si>
  <si>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</si>
  <si>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</si>
  <si>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</si>
  <si>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</si>
  <si>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</si>
  <si>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</si>
  <si>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</si>
  <si>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</si>
  <si>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</si>
  <si>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</si>
  <si>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</si>
  <si>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</si>
  <si>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</si>
  <si>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</si>
  <si>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</si>
  <si>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</si>
  <si>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</si>
  <si>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</si>
  <si>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</si>
  <si>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</si>
  <si>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</si>
  <si>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</si>
  <si>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</si>
  <si>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</si>
  <si>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</si>
  <si>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</si>
  <si>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</si>
  <si>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</si>
  <si>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</si>
  <si>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</si>
  <si>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</si>
  <si>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</si>
  <si>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</si>
  <si>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</si>
  <si>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</si>
  <si>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</si>
  <si>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</si>
  <si>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</si>
  <si>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</si>
  <si>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</si>
  <si>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</si>
  <si>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</si>
  <si>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</si>
  <si>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</si>
  <si>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</si>
  <si>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</si>
  <si>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</si>
  <si>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</si>
  <si>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</si>
  <si>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</si>
  <si>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</si>
  <si>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</si>
  <si>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</si>
  <si>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</si>
  <si>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</si>
  <si>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</si>
  <si>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</si>
  <si>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</si>
  <si>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</si>
  <si>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</si>
  <si>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</si>
  <si>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</si>
  <si>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</si>
  <si>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</si>
  <si>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</si>
  <si>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</si>
  <si>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</si>
  <si>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</si>
  <si>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</si>
  <si>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</si>
  <si>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</si>
  <si>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</si>
  <si>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</si>
  <si>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</si>
  <si>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</si>
  <si>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</si>
  <si>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</si>
  <si>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</si>
  <si>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</si>
  <si>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</si>
  <si>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</si>
  <si>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</si>
  <si>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</si>
  <si>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</si>
  <si>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</si>
  <si>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</si>
  <si>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</si>
  <si>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</si>
  <si>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</si>
  <si>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</si>
  <si>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</si>
  <si>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</si>
  <si>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</si>
  <si>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</si>
  <si>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</si>
  <si>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</si>
  <si>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</si>
  <si>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</si>
  <si>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</si>
  <si>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</si>
  <si>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</si>
  <si>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</si>
  <si>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</si>
  <si>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</si>
  <si>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</si>
  <si>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</si>
  <si>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</si>
  <si>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</si>
  <si>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</si>
  <si>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</si>
  <si>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</si>
  <si>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</si>
  <si>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</si>
  <si>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</si>
  <si>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</si>
  <si>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</si>
  <si>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</si>
  <si>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</si>
  <si>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</si>
  <si>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</si>
  <si>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</si>
  <si>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</si>
  <si>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</si>
  <si>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</si>
  <si>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</si>
  <si>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</si>
  <si>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</si>
  <si>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</si>
  <si>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</si>
  <si>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</si>
  <si>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</si>
  <si>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</si>
  <si>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</si>
  <si>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</si>
  <si>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</si>
  <si>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</si>
  <si>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</si>
  <si>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</si>
  <si>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</si>
  <si>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</si>
  <si>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</si>
  <si>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</si>
  <si>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</si>
  <si>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</si>
  <si>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</si>
  <si>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</si>
  <si>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</si>
  <si>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</si>
  <si>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</si>
  <si>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</si>
  <si>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</si>
  <si>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</si>
  <si>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</si>
  <si>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</si>
  <si>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</si>
  <si>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</si>
  <si>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</si>
  <si>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</si>
  <si>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</si>
  <si>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</si>
  <si>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</si>
  <si>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</si>
  <si>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</si>
  <si>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</si>
  <si>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</si>
  <si>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</si>
  <si>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</si>
  <si>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</si>
  <si>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</si>
  <si>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</si>
  <si>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</si>
  <si>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</si>
  <si>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</si>
  <si>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</si>
  <si>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</si>
  <si>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</si>
  <si>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</si>
  <si>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</si>
  <si>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</si>
  <si>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</si>
  <si>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</si>
  <si>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</si>
  <si>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</si>
  <si>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</si>
  <si>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</si>
  <si>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</si>
  <si>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</si>
  <si>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</si>
  <si>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</si>
  <si>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</si>
  <si>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</si>
  <si>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</si>
  <si>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</si>
  <si>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</si>
  <si>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</si>
  <si>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</si>
  <si>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</si>
  <si>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</si>
  <si>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</si>
  <si>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</si>
  <si>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</si>
  <si>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</si>
  <si>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</si>
  <si>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</si>
  <si>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</si>
  <si>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</si>
  <si>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</si>
  <si>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</si>
  <si>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</si>
  <si>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</si>
  <si>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</si>
  <si>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</si>
  <si>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</si>
  <si>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</si>
  <si>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</si>
  <si>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</si>
  <si>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</si>
  <si>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</si>
  <si>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</si>
  <si>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</si>
  <si>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</si>
  <si>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</si>
  <si>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</si>
  <si>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</si>
  <si>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</si>
  <si>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</si>
  <si>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</si>
  <si>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</si>
  <si>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</si>
  <si>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</si>
  <si>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</si>
  <si>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</si>
  <si>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</si>
  <si>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</si>
  <si>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</si>
  <si>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</si>
  <si>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</si>
  <si>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</si>
  <si>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</si>
  <si>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</si>
  <si>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</si>
  <si>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</si>
  <si>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</si>
  <si>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</si>
  <si>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</si>
  <si>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</si>
  <si>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</si>
  <si>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</si>
  <si>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</si>
  <si>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</si>
  <si>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</si>
  <si>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</si>
  <si>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</si>
  <si>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</si>
  <si>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</si>
  <si>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</si>
  <si>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</si>
  <si>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</si>
  <si>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</si>
  <si>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</si>
  <si>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</si>
  <si>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</si>
  <si>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</si>
  <si>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</si>
  <si>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</si>
  <si>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</si>
  <si>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</si>
  <si>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</si>
  <si>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</si>
  <si>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</si>
  <si>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</si>
  <si>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</si>
  <si>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</si>
  <si>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</si>
  <si>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</si>
  <si>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</si>
  <si>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</si>
  <si>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</si>
  <si>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</si>
  <si>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</si>
  <si>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</si>
  <si>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</si>
  <si>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</si>
  <si>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</si>
  <si>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</si>
  <si>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</si>
  <si>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</si>
  <si>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</si>
  <si>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</si>
  <si>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</si>
  <si>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</si>
  <si>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</si>
  <si>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</si>
  <si>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</si>
  <si>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</si>
  <si>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</si>
  <si>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</si>
  <si>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</si>
  <si>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</si>
  <si>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</si>
  <si>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</si>
  <si>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</si>
  <si>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</si>
  <si>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</si>
  <si>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</si>
  <si>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</si>
  <si>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</si>
  <si>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</si>
  <si>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</si>
  <si>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</si>
  <si>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</si>
  <si>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</si>
  <si>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</si>
  <si>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</si>
  <si>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</si>
  <si>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</si>
  <si>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</si>
  <si>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</si>
  <si>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</si>
  <si>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</si>
  <si>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</si>
  <si>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</si>
  <si>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</si>
  <si>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</si>
  <si>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</si>
  <si>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</si>
  <si>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</si>
  <si>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</si>
  <si>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</si>
  <si>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</si>
  <si>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</si>
  <si>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</si>
  <si>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</si>
  <si>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</si>
  <si>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</si>
  <si>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</si>
  <si>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</si>
  <si>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</si>
  <si>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</si>
  <si>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</si>
  <si>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</si>
  <si>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</si>
  <si>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</si>
  <si>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</si>
  <si>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</si>
  <si>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</si>
  <si>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</si>
  <si>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</si>
  <si>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</si>
  <si>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</si>
  <si>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</si>
  <si>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</si>
  <si>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</si>
  <si>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</si>
  <si>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</si>
  <si>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</si>
  <si>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</si>
  <si>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</si>
  <si>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</si>
  <si>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</si>
  <si>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</si>
  <si>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</si>
  <si>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</si>
  <si>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</si>
  <si>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</si>
  <si>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</si>
  <si>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</si>
  <si>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</si>
  <si>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</si>
  <si>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</si>
  <si>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</si>
  <si>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</si>
  <si>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</si>
  <si>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</si>
  <si>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</si>
  <si>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</si>
  <si>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</si>
  <si>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</si>
  <si>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</si>
  <si>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</si>
  <si>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</si>
  <si>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</si>
  <si>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</si>
  <si>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</si>
  <si>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</si>
  <si>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</si>
  <si>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</si>
  <si>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</si>
  <si>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</si>
  <si>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</si>
  <si>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</si>
  <si>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</si>
  <si>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</si>
  <si>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</si>
  <si>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</si>
  <si>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</si>
  <si>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</si>
  <si>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</si>
  <si>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</si>
  <si>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</si>
  <si>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</si>
  <si>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</si>
  <si>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</si>
  <si>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</si>
  <si>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</si>
  <si>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</si>
  <si>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</si>
  <si>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</si>
  <si>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</si>
  <si>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</si>
  <si>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</si>
  <si>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</si>
  <si>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</si>
  <si>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</si>
  <si>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</si>
  <si>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</si>
  <si>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</si>
  <si>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</si>
  <si>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</si>
  <si>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</si>
  <si>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</si>
  <si>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</si>
  <si>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</si>
  <si>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</si>
  <si>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</si>
  <si>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</si>
  <si>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</si>
  <si>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</si>
  <si>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</si>
  <si>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</si>
  <si>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</si>
  <si>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</si>
  <si>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</si>
  <si>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</si>
  <si>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</si>
  <si>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</si>
  <si>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</si>
  <si>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</si>
  <si>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</si>
  <si>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</si>
  <si>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</si>
  <si>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</si>
  <si>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</si>
  <si>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</si>
  <si>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</si>
  <si>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</si>
  <si>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</si>
  <si>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</si>
  <si>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</si>
  <si>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</si>
  <si>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</si>
  <si>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</si>
  <si>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</si>
  <si>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</si>
  <si>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</si>
  <si>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</si>
  <si>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</si>
  <si>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</si>
  <si>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</si>
  <si>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</si>
  <si>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</si>
  <si>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</si>
  <si>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</si>
  <si>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</si>
  <si>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</si>
  <si>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</si>
  <si>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</si>
  <si>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</si>
  <si>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</si>
  <si>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</si>
  <si>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</si>
  <si>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</si>
  <si>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</si>
  <si>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</si>
  <si>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</si>
  <si>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</si>
  <si>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</si>
  <si>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</si>
  <si>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</si>
  <si>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</si>
  <si>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</si>
  <si>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</si>
  <si>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</si>
  <si>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</si>
  <si>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</si>
  <si>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</si>
  <si>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</si>
  <si>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</si>
  <si>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</si>
  <si>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</si>
  <si>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</si>
  <si>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</si>
  <si>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</si>
  <si>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</si>
  <si>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</si>
  <si>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</si>
  <si>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</si>
  <si>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</si>
  <si>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</si>
  <si>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</si>
  <si>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</si>
  <si>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</si>
  <si>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</si>
  <si>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</si>
  <si>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</si>
  <si>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</si>
  <si>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</si>
  <si>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</si>
  <si>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</si>
  <si>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</si>
  <si>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</si>
  <si>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</si>
  <si>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</si>
  <si>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</si>
  <si>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</si>
  <si>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</si>
  <si>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</si>
  <si>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</si>
  <si>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</si>
  <si>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</si>
  <si>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</si>
  <si>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</si>
  <si>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</si>
  <si>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</si>
  <si>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</si>
  <si>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</si>
  <si>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</si>
  <si>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</si>
  <si>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</si>
  <si>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</si>
  <si>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</si>
  <si>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</si>
  <si>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</si>
  <si>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</si>
  <si>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</si>
  <si>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</si>
  <si>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</si>
  <si>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</si>
  <si>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</si>
  <si>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</si>
  <si>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</si>
  <si>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</si>
  <si>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</si>
  <si>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</si>
  <si>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</si>
  <si>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</si>
  <si>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</si>
  <si>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</si>
  <si>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</si>
  <si>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</si>
  <si>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</si>
  <si>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</si>
  <si>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</si>
  <si>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</si>
  <si>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</si>
  <si>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</si>
  <si>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</si>
  <si>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</si>
  <si>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</si>
  <si>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</si>
  <si>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</si>
  <si>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</si>
  <si>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</si>
  <si>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</si>
  <si>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</si>
  <si>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</si>
  <si>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</si>
  <si>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</si>
  <si>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</si>
  <si>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</si>
  <si>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</si>
  <si>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</si>
  <si>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</si>
  <si>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</si>
  <si>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</si>
  <si>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</si>
  <si>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</si>
  <si>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</si>
  <si>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</si>
  <si>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</si>
  <si>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</si>
  <si>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</si>
  <si>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</si>
  <si>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</si>
  <si>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</si>
  <si>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</si>
  <si>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</si>
  <si>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</si>
  <si>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</si>
  <si>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</si>
  <si>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</si>
  <si>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</si>
  <si>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</si>
  <si>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</si>
  <si>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</si>
  <si>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</si>
  <si>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</si>
  <si>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</si>
  <si>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</si>
  <si>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</si>
  <si>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</si>
  <si>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</si>
  <si>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</si>
  <si>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</si>
  <si>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</si>
  <si>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</si>
  <si>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</si>
  <si>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</si>
  <si>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</si>
  <si>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</si>
  <si>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</si>
  <si>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</si>
  <si>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</si>
  <si>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</si>
  <si>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</si>
  <si>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</si>
  <si>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</si>
  <si>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</si>
  <si>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</si>
  <si>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</si>
  <si>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</si>
  <si>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</si>
  <si>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</si>
  <si>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</si>
  <si>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</si>
  <si>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</si>
  <si>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</si>
  <si>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</si>
  <si>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</si>
  <si>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</si>
  <si>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</si>
  <si>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</si>
  <si>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</si>
  <si>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</si>
  <si>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</si>
  <si>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</si>
  <si>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</si>
  <si>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</si>
  <si>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</si>
  <si>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</si>
  <si>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</si>
  <si>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</si>
  <si>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</si>
  <si>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</si>
  <si>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</si>
  <si>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</si>
  <si>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</si>
  <si>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</si>
  <si>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</si>
  <si>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</si>
  <si>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</si>
  <si>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</si>
  <si>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</si>
  <si>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</si>
  <si>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</si>
  <si>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</si>
  <si>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</si>
  <si>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</si>
  <si>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</si>
  <si>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</si>
  <si>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</si>
  <si>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</si>
  <si>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</si>
  <si>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</si>
  <si>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</si>
  <si>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</si>
  <si>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</si>
  <si>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</si>
  <si>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</si>
  <si>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</si>
  <si>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</si>
  <si>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</si>
  <si>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</si>
  <si>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</si>
  <si>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</si>
  <si>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</si>
  <si>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</si>
  <si>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</si>
  <si>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</si>
  <si>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</si>
  <si>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</si>
  <si>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</si>
  <si>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</si>
  <si>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</si>
  <si>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</si>
  <si>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</si>
  <si>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</si>
  <si>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</si>
  <si>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</si>
  <si>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</si>
  <si>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</si>
  <si>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</si>
  <si>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</si>
  <si>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</si>
  <si>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</si>
  <si>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</si>
  <si>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</si>
  <si>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</si>
  <si>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</si>
  <si>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</si>
  <si>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</si>
  <si>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</si>
  <si>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</si>
  <si>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</si>
  <si>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</si>
  <si>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</si>
  <si>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</si>
  <si>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</si>
  <si>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</si>
  <si>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</si>
  <si>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</si>
  <si>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</si>
  <si>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</si>
  <si>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</si>
  <si>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</si>
  <si>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</si>
  <si>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</si>
  <si>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</si>
  <si>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</si>
  <si>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</si>
  <si>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</si>
  <si>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</si>
  <si>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</si>
  <si>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</si>
  <si>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</si>
  <si>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</si>
  <si>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</si>
  <si>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</si>
  <si>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</si>
  <si>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</si>
  <si>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</si>
  <si>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</si>
  <si>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</si>
  <si>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</si>
  <si>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</si>
  <si>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</si>
  <si>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</si>
  <si>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</si>
  <si>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</si>
  <si>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</si>
  <si>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</si>
  <si>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</si>
  <si>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</si>
  <si>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</si>
  <si>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</si>
  <si>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</si>
  <si>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</si>
  <si>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</si>
  <si>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</si>
  <si>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</si>
  <si>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</si>
  <si>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</si>
  <si>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</si>
  <si>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</si>
  <si>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</si>
  <si>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</si>
  <si>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</si>
  <si>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</si>
  <si>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</si>
  <si>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</si>
  <si>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</si>
  <si>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</si>
  <si>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</si>
  <si>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</si>
  <si>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</si>
  <si>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</si>
  <si>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</si>
  <si>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</si>
  <si>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</si>
  <si>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</si>
  <si>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</si>
  <si>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</si>
  <si>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</si>
  <si>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</si>
  <si>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</si>
  <si>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</si>
  <si>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</si>
  <si>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</si>
  <si>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</si>
  <si>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</si>
  <si>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</si>
  <si>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</si>
  <si>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</si>
  <si>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</si>
  <si>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</si>
  <si>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</si>
  <si>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</si>
  <si>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</si>
  <si>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</si>
  <si>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</si>
  <si>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</si>
  <si>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</si>
  <si>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</si>
  <si>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</si>
  <si>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</si>
  <si>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</si>
  <si>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</si>
  <si>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</si>
  <si>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</si>
  <si>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</si>
  <si>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</si>
  <si>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</si>
  <si>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</si>
  <si>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</si>
  <si>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</si>
  <si>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</si>
  <si>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</si>
  <si>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</si>
  <si>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</si>
  <si>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</si>
  <si>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</si>
  <si>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</si>
  <si>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</si>
  <si>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</si>
  <si>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</si>
  <si>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</si>
  <si>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</si>
  <si>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</si>
  <si>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</si>
  <si>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</si>
  <si>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</si>
  <si>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</si>
  <si>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</si>
  <si>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</si>
  <si>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</si>
  <si>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</si>
  <si>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</si>
  <si>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</si>
  <si>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</si>
  <si>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</si>
  <si>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</si>
  <si>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</si>
  <si>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</si>
  <si>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</si>
  <si>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</si>
  <si>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</si>
  <si>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</si>
  <si>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</si>
  <si>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</si>
  <si>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</si>
  <si>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</si>
  <si>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</si>
  <si>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</si>
  <si>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</si>
  <si>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</si>
  <si>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</si>
  <si>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</si>
  <si>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</si>
  <si>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</si>
  <si>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</si>
  <si>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</si>
  <si>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</si>
  <si>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</si>
  <si>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</si>
  <si>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</si>
  <si>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</si>
  <si>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</si>
  <si>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</si>
  <si>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</si>
  <si>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</si>
  <si>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</si>
  <si>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</si>
  <si>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</si>
  <si>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</si>
  <si>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</si>
  <si>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</si>
  <si>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</si>
  <si>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</si>
  <si>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</si>
  <si>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</si>
  <si>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</si>
  <si>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</si>
  <si>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</si>
  <si>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</si>
  <si>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</si>
  <si>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</si>
  <si>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</si>
  <si>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</si>
  <si>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</si>
  <si>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</si>
  <si>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</si>
  <si>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</si>
  <si>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</si>
  <si>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</si>
  <si>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</si>
  <si>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</si>
  <si>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</si>
  <si>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</si>
  <si>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</si>
  <si>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</si>
  <si>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</si>
  <si>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</si>
  <si>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</si>
  <si>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</si>
  <si>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</si>
  <si>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</si>
  <si>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</si>
  <si>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</si>
  <si>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</si>
  <si>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</si>
  <si>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</si>
  <si>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</si>
  <si>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</si>
  <si>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</si>
  <si>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</si>
  <si>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</si>
  <si>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</si>
  <si>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</si>
  <si>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</si>
  <si>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</si>
  <si>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</si>
  <si>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</si>
  <si>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</si>
  <si>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</si>
  <si>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</si>
  <si>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</si>
  <si>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</si>
  <si>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</si>
  <si>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</si>
  <si>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</si>
  <si>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</si>
  <si>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</si>
  <si>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</si>
  <si>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</si>
  <si>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</si>
  <si>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</si>
  <si>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</si>
  <si>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</si>
  <si>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</si>
  <si>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</si>
  <si>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</si>
  <si>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</si>
  <si>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</si>
  <si>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</si>
  <si>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</si>
  <si>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</si>
  <si>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</si>
  <si>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</si>
  <si>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</si>
  <si>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</si>
  <si>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</si>
  <si>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</si>
  <si>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</si>
  <si>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</si>
  <si>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</si>
  <si>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</si>
  <si>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</si>
  <si>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</si>
  <si>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</si>
  <si>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</si>
  <si>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</si>
  <si>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</si>
  <si>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</si>
  <si>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</si>
  <si>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</si>
  <si>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</si>
  <si>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</si>
  <si>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</si>
  <si>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</si>
  <si>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</si>
  <si>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</si>
  <si>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</si>
  <si>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</si>
  <si>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</si>
  <si>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</si>
  <si>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</si>
  <si>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</si>
  <si>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</si>
  <si>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</si>
  <si>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</si>
  <si>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</si>
  <si>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</si>
  <si>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</si>
  <si>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</si>
  <si>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</si>
  <si>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</si>
  <si>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</si>
  <si>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</si>
  <si>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</si>
  <si>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</si>
  <si>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</si>
  <si>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</si>
  <si>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</si>
  <si>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</si>
  <si>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</si>
  <si>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</si>
  <si>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</si>
  <si>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</si>
  <si>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</si>
  <si>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</si>
  <si>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</si>
  <si>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</si>
  <si>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</si>
  <si>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</si>
  <si>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</si>
  <si>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</si>
  <si>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</si>
  <si>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</si>
  <si>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</si>
  <si>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</si>
  <si>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</si>
  <si>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</si>
  <si>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</si>
  <si>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</si>
  <si>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</si>
  <si>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</si>
  <si>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</si>
  <si>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</si>
  <si>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</si>
  <si>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</si>
  <si>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</si>
  <si>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</si>
  <si>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</si>
  <si>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</si>
  <si>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</si>
  <si>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</si>
  <si>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</si>
  <si>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</si>
  <si>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</si>
  <si>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</si>
  <si>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</si>
  <si>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</si>
  <si>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</si>
  <si>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</si>
  <si>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</si>
  <si>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</si>
  <si>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</si>
  <si>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</si>
  <si>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</si>
  <si>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</si>
  <si>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</si>
  <si>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</si>
  <si>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</si>
  <si>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</si>
  <si>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</si>
  <si>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</si>
  <si>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</si>
  <si>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</si>
  <si>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</si>
  <si>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</si>
  <si>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</si>
  <si>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</si>
  <si>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</si>
  <si>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</si>
  <si>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</si>
  <si>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</si>
  <si>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</si>
  <si>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</si>
  <si>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</si>
  <si>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</si>
  <si>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</si>
  <si>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</si>
  <si>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</si>
  <si>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</si>
  <si>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</si>
  <si>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</si>
  <si>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</si>
  <si>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</si>
  <si>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</si>
  <si>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</si>
  <si>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</si>
  <si>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</si>
  <si>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</si>
  <si>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</si>
  <si>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</si>
  <si>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</si>
  <si>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</si>
  <si>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</si>
  <si>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</si>
  <si>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</si>
  <si>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</si>
  <si>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</si>
  <si>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</si>
  <si>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</si>
  <si>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</si>
  <si>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</si>
  <si>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</si>
  <si>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</si>
  <si>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</si>
  <si>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</si>
  <si>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</si>
  <si>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</si>
  <si>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</si>
  <si>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</si>
  <si>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</si>
  <si>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</si>
  <si>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</si>
  <si>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</si>
  <si>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</si>
  <si>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</si>
  <si>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</si>
  <si>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</si>
  <si>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</si>
  <si>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</si>
  <si>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</si>
  <si>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</si>
  <si>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</si>
  <si>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</si>
  <si>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</si>
  <si>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</si>
  <si>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</si>
  <si>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</si>
  <si>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</si>
  <si>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</si>
  <si>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</si>
  <si>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</si>
  <si>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</si>
  <si>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</si>
  <si>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</si>
  <si>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</si>
  <si>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</si>
  <si>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</si>
  <si>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</si>
  <si>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</si>
  <si>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</si>
  <si>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</si>
  <si>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</si>
  <si>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</si>
  <si>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</si>
  <si>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</si>
  <si>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</si>
  <si>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</si>
  <si>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</si>
  <si>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</si>
  <si>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</si>
  <si>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</si>
  <si>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</si>
  <si>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</si>
  <si>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</si>
  <si>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</si>
  <si>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</si>
  <si>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</si>
  <si>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</si>
  <si>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</si>
  <si>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</si>
  <si>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</si>
  <si>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</si>
  <si>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</si>
  <si>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</si>
  <si>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</si>
  <si>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</si>
  <si>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</si>
  <si>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</si>
  <si>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</si>
  <si>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</si>
  <si>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</si>
  <si>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</si>
  <si>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</si>
  <si>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</si>
  <si>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</si>
  <si>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</si>
  <si>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</si>
  <si>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</si>
  <si>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</si>
  <si>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</si>
  <si>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</si>
  <si>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</si>
  <si>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</si>
  <si>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</si>
  <si>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</si>
  <si>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</si>
  <si>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</si>
  <si>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</si>
  <si>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</si>
  <si>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</si>
  <si>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</si>
  <si>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</si>
  <si>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</si>
  <si>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</si>
  <si>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</si>
  <si>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</si>
  <si>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</si>
  <si>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</si>
  <si>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</si>
  <si>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</si>
  <si>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</si>
  <si>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</si>
  <si>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</si>
  <si>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</si>
  <si>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</si>
  <si>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</si>
  <si>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</si>
  <si>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</si>
  <si>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</si>
  <si>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</si>
  <si>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</si>
  <si>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</si>
  <si>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</si>
  <si>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</si>
  <si>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</si>
  <si>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</si>
  <si>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</si>
  <si>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</si>
  <si>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</si>
  <si>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</si>
  <si>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</si>
  <si>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</si>
  <si>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</si>
  <si>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</si>
  <si>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</si>
  <si>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</si>
  <si>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</si>
  <si>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</si>
  <si>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</si>
  <si>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</si>
  <si>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</si>
  <si>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</si>
  <si>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</si>
  <si>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</si>
  <si>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</si>
  <si>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</si>
  <si>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</si>
  <si>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</si>
  <si>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</si>
  <si>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</si>
  <si>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</si>
  <si>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</si>
  <si>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</si>
  <si>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</si>
  <si>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</si>
  <si>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</si>
  <si>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</si>
  <si>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</si>
  <si>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</si>
  <si>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</si>
  <si>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</si>
  <si>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</si>
  <si>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</si>
  <si>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</si>
  <si>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</si>
  <si>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</si>
  <si>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</si>
  <si>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</si>
  <si>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</si>
  <si>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</si>
  <si>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</si>
  <si>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</si>
  <si>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</si>
  <si>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</si>
  <si>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</si>
  <si>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</si>
  <si>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</si>
  <si>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</si>
  <si>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</si>
  <si>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</si>
  <si>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</si>
  <si>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</si>
  <si>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</si>
  <si>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</si>
  <si>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</si>
  <si>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</si>
  <si>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</si>
  <si>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</si>
  <si>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</si>
  <si>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</si>
  <si>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</si>
  <si>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</si>
  <si>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</si>
  <si>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</si>
  <si>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</si>
  <si>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</si>
  <si>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</si>
  <si>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</si>
  <si>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</si>
  <si>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</si>
  <si>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</si>
  <si>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</si>
  <si>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</si>
  <si>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</si>
  <si>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</si>
  <si>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</si>
  <si>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</si>
  <si>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</si>
  <si>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</si>
  <si>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</si>
  <si>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</si>
  <si>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</si>
  <si>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</si>
  <si>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</si>
  <si>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</si>
  <si>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</si>
  <si>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</si>
  <si>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</si>
  <si>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</si>
  <si>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</si>
  <si>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</si>
  <si>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</si>
  <si>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</si>
  <si>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</si>
  <si>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</si>
  <si>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</si>
  <si>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</si>
  <si>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</si>
  <si>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</si>
  <si>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</si>
  <si>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</si>
  <si>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</si>
  <si>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</si>
  <si>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</si>
  <si>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</si>
  <si>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</si>
  <si>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</si>
  <si>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</si>
  <si>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</si>
  <si>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</si>
  <si>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</si>
  <si>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</si>
  <si>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</si>
  <si>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</si>
  <si>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</si>
  <si>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</si>
  <si>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</si>
  <si>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</si>
  <si>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</si>
  <si>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</si>
  <si>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</si>
  <si>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</si>
  <si>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</si>
  <si>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</si>
  <si>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</si>
  <si>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</si>
  <si>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</si>
  <si>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</si>
  <si>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</si>
  <si>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</si>
  <si>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</si>
  <si>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</si>
  <si>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</si>
  <si>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</si>
  <si>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</si>
  <si>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</si>
  <si>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</si>
  <si>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</si>
  <si>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</si>
  <si>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</si>
  <si>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</si>
  <si>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</si>
  <si>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</si>
  <si>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</si>
  <si>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</si>
  <si>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</si>
  <si>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</si>
  <si>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</si>
  <si>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</si>
  <si>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</si>
  <si>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</si>
  <si>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</si>
  <si>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</si>
  <si>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</si>
  <si>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</si>
  <si>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</si>
  <si>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</si>
  <si>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</si>
  <si>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</si>
  <si>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</si>
  <si>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</si>
  <si>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</si>
  <si>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</si>
  <si>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</si>
  <si>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</si>
  <si>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</si>
  <si>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</si>
  <si>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</si>
  <si>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</si>
  <si>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</si>
  <si>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</si>
  <si>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</si>
  <si>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</si>
  <si>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</si>
  <si>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</si>
  <si>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</si>
  <si>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</si>
  <si>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</si>
  <si>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</si>
  <si>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</si>
  <si>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</si>
  <si>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</si>
  <si>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</si>
  <si>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</si>
  <si>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</si>
  <si>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</si>
  <si>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</si>
  <si>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</si>
  <si>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</si>
  <si>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</si>
  <si>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</si>
  <si>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</si>
  <si>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</si>
  <si>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</si>
  <si>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</si>
  <si>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</si>
  <si>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</si>
  <si>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</si>
  <si>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</si>
  <si>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</si>
  <si>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</si>
  <si>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</si>
  <si>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</si>
  <si>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</si>
  <si>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</si>
  <si>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</si>
  <si>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</si>
  <si>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</si>
  <si>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</si>
  <si>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</si>
  <si>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</si>
  <si>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</si>
  <si>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</si>
  <si>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</si>
  <si>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</si>
  <si>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</si>
  <si>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</si>
  <si>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</si>
  <si>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</si>
  <si>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</si>
  <si>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</si>
  <si>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</si>
  <si>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</si>
  <si>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</si>
  <si>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</si>
  <si>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</si>
  <si>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</si>
  <si>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</si>
  <si>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</si>
  <si>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</si>
  <si>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</si>
  <si>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</si>
  <si>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</si>
  <si>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</si>
  <si>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</si>
  <si>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</si>
  <si>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</si>
  <si>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</si>
  <si>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</si>
  <si>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</si>
  <si>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</si>
  <si>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</si>
  <si>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</si>
  <si>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</si>
  <si>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</si>
  <si>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</si>
  <si>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</si>
  <si>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</si>
  <si>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</si>
  <si>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</si>
  <si>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</si>
  <si>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</si>
  <si>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</si>
  <si>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</si>
  <si>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</si>
  <si>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</si>
  <si>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</si>
  <si>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</si>
  <si>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</si>
  <si>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</si>
  <si>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</si>
  <si>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</si>
  <si>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</si>
  <si>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</si>
  <si>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</si>
  <si>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</si>
  <si>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</si>
  <si>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</si>
  <si>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</si>
  <si>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</si>
  <si>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</si>
  <si>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</si>
  <si>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</si>
  <si>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</si>
  <si>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</si>
  <si>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</si>
  <si>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</si>
  <si>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</si>
  <si>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</si>
  <si>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</si>
  <si>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</si>
  <si>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</si>
  <si>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</si>
  <si>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</si>
  <si>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</si>
  <si>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</si>
  <si>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</si>
  <si>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</si>
  <si>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</si>
  <si>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</si>
  <si>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</si>
  <si>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</si>
  <si>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</si>
  <si>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</si>
  <si>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</si>
  <si>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</si>
  <si>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</si>
  <si>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</si>
  <si>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</si>
  <si>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</si>
  <si>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</si>
  <si>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</si>
  <si>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</si>
  <si>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</si>
  <si>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</si>
  <si>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</si>
  <si>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</si>
  <si>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</si>
  <si>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</si>
  <si>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</si>
  <si>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</si>
  <si>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</si>
  <si>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</si>
  <si>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</si>
  <si>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</si>
  <si>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</si>
  <si>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</si>
  <si>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</si>
  <si>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</si>
  <si>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</si>
  <si>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</si>
  <si>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</si>
  <si>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</si>
  <si>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</si>
  <si>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</si>
  <si>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</si>
  <si>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</si>
  <si>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</si>
  <si>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</si>
  <si>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</si>
  <si>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</si>
  <si>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</si>
  <si>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</si>
  <si>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</si>
  <si>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</si>
  <si>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</si>
  <si>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</si>
  <si>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</si>
  <si>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</si>
  <si>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</si>
  <si>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</si>
  <si>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</si>
  <si>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</si>
  <si>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</si>
  <si>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</si>
  <si>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</si>
  <si>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</si>
  <si>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</si>
  <si>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</si>
  <si>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</si>
  <si>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</si>
  <si>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</si>
  <si>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</si>
  <si>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</si>
  <si>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</si>
  <si>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</si>
  <si>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</si>
  <si>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</si>
  <si>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</si>
  <si>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</si>
  <si>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</si>
  <si>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</si>
  <si>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</si>
  <si>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</si>
  <si>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</si>
  <si>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</si>
  <si>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</si>
  <si>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</si>
  <si>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</si>
  <si>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</si>
  <si>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</si>
  <si>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</si>
  <si>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</si>
  <si>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</si>
  <si>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</si>
  <si>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</si>
  <si>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</si>
  <si>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</si>
  <si>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</si>
  <si>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</si>
  <si>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</si>
  <si>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</si>
  <si>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</si>
  <si>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</si>
  <si>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</si>
  <si>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</si>
  <si>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</si>
  <si>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</si>
  <si>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</si>
  <si>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</si>
  <si>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</si>
  <si>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</si>
  <si>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</si>
  <si>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</si>
  <si>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</si>
  <si>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</si>
  <si>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</si>
  <si>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</si>
  <si>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</si>
  <si>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</si>
  <si>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</si>
  <si>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</si>
  <si>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</si>
  <si>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</si>
  <si>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</si>
  <si>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</si>
  <si>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</si>
  <si>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</si>
  <si>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</si>
  <si>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</si>
  <si>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</si>
  <si>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</si>
  <si>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</si>
  <si>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</si>
  <si>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</si>
  <si>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</si>
  <si>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</si>
  <si>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</si>
  <si>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</si>
  <si>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</si>
  <si>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</si>
  <si>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</si>
  <si>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</si>
  <si>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</si>
  <si>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</si>
  <si>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</si>
  <si>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</si>
  <si>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</si>
  <si>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</si>
  <si>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</si>
  <si>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</si>
  <si>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</si>
  <si>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</si>
  <si>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</si>
  <si>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</si>
  <si>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</si>
  <si>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</si>
  <si>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</si>
  <si>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</si>
  <si>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</si>
  <si>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</si>
  <si>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</si>
  <si>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</si>
  <si>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</si>
  <si>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</si>
  <si>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</si>
  <si>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</si>
  <si>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</si>
  <si>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</si>
  <si>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</si>
  <si>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</si>
  <si>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</si>
  <si>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</si>
  <si>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</si>
  <si>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</si>
  <si>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</si>
  <si>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</si>
  <si>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</si>
  <si>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</si>
  <si>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</si>
  <si>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</si>
  <si>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</si>
  <si>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</si>
  <si>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</si>
  <si>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</si>
  <si>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</si>
  <si>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</si>
  <si>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</si>
  <si>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</si>
  <si>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</si>
  <si>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</si>
  <si>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</si>
  <si>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</si>
  <si>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</si>
  <si>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</si>
  <si>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</si>
  <si>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</si>
  <si>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</si>
  <si>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</si>
  <si>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</si>
  <si>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</si>
  <si>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</si>
  <si>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</si>
  <si>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</si>
  <si>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</si>
  <si>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</si>
  <si>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</si>
  <si>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</si>
  <si>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</si>
  <si>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</si>
  <si>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</si>
  <si>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</si>
  <si>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</si>
  <si>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</si>
  <si>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</si>
  <si>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</si>
  <si>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</si>
  <si>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</si>
  <si>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</si>
  <si>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</si>
  <si>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</si>
  <si>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</si>
  <si>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</si>
  <si>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</si>
  <si>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</si>
  <si>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</si>
  <si>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</si>
  <si>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</si>
  <si>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</si>
  <si>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</si>
  <si>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</si>
  <si>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</si>
  <si>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</si>
  <si>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</si>
  <si>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</si>
  <si>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</si>
  <si>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</si>
  <si>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</si>
  <si>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</si>
  <si>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</si>
  <si>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</si>
  <si>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</si>
  <si>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</si>
  <si>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</si>
  <si>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</si>
  <si>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</si>
  <si>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</si>
  <si>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</si>
  <si>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</si>
  <si>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</si>
  <si>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</si>
  <si>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</si>
  <si>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</si>
  <si>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</si>
  <si>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</si>
  <si>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</si>
  <si>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</si>
  <si>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</si>
  <si>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</si>
  <si>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</si>
  <si>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</si>
  <si>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</si>
  <si>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</si>
  <si>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</si>
  <si>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</si>
  <si>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</si>
  <si>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</si>
  <si>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</si>
  <si>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</si>
  <si>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</si>
  <si>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</si>
  <si>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</si>
  <si>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</si>
  <si>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</si>
  <si>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</si>
  <si>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</si>
  <si>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</si>
  <si>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</si>
  <si>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</si>
  <si>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</si>
  <si>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</si>
  <si>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</si>
  <si>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</si>
  <si>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</si>
  <si>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</si>
  <si>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</si>
  <si>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</si>
  <si>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</si>
  <si>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</si>
  <si>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</si>
  <si>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</si>
  <si>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</si>
  <si>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</si>
  <si>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</si>
  <si>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</si>
  <si>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</si>
  <si>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</si>
  <si>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</si>
  <si>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</si>
  <si>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</si>
  <si>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</si>
  <si>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</si>
  <si>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</si>
  <si>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</si>
  <si>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</si>
  <si>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</si>
  <si>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</si>
  <si>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</si>
  <si>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</si>
  <si>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</si>
  <si>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</si>
  <si>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</si>
  <si>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</si>
  <si>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</si>
  <si>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</si>
  <si>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</si>
  <si>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</si>
  <si>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</si>
  <si>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</si>
  <si>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</si>
  <si>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</si>
  <si>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</si>
  <si>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</si>
  <si>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</si>
  <si>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</si>
  <si>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</si>
  <si>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</si>
  <si>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</si>
  <si>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</si>
  <si>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</si>
  <si>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</si>
  <si>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</si>
  <si>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</si>
  <si>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</si>
  <si>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</si>
  <si>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</si>
  <si>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</si>
  <si>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</si>
  <si>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</si>
  <si>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</si>
  <si>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</si>
  <si>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</si>
  <si>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</si>
  <si>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</si>
  <si>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</si>
  <si>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</si>
  <si>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</si>
  <si>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</si>
  <si>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</si>
  <si>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</si>
  <si>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</si>
  <si>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</si>
  <si>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</si>
  <si>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</si>
  <si>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</si>
  <si>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</si>
  <si>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</si>
  <si>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</si>
  <si>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</si>
  <si>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</si>
  <si>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</si>
  <si>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</si>
  <si>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</si>
  <si>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</si>
  <si>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</si>
  <si>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</si>
  <si>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</si>
  <si>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</si>
  <si>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</si>
  <si>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</si>
  <si>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</si>
  <si>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</si>
  <si>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</si>
  <si>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</si>
  <si>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</si>
  <si>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</si>
  <si>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</si>
  <si>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</si>
  <si>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</si>
  <si>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</si>
  <si>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</si>
  <si>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</si>
  <si>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</si>
  <si>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</si>
  <si>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</si>
  <si>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</si>
  <si>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</si>
  <si>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</si>
  <si>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</si>
  <si>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</si>
  <si>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</si>
  <si>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</si>
  <si>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</si>
  <si>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</si>
  <si>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</si>
  <si>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</si>
  <si>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</si>
  <si>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</si>
  <si>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</si>
  <si>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</si>
  <si>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</si>
  <si>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</si>
  <si>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</si>
  <si>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</si>
  <si>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</si>
  <si>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</si>
  <si>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</si>
  <si>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</si>
  <si>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</si>
  <si>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</si>
  <si>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</si>
  <si>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</si>
  <si>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</si>
  <si>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</si>
  <si>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</si>
  <si>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</si>
  <si>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</si>
  <si>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</si>
  <si>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</si>
  <si>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</si>
  <si>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</si>
  <si>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</si>
  <si>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</si>
  <si>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</si>
  <si>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</si>
  <si>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</si>
  <si>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</si>
  <si>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</si>
  <si>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</si>
  <si>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</si>
  <si>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</si>
  <si>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</si>
  <si>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</si>
  <si>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</si>
  <si>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</si>
  <si>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</si>
  <si>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</si>
  <si>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</si>
  <si>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</si>
  <si>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</si>
  <si>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</si>
  <si>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</si>
  <si>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</si>
  <si>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</si>
  <si>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</si>
  <si>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</si>
  <si>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</si>
  <si>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</si>
  <si>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</si>
  <si>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</si>
  <si>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</si>
  <si>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</si>
  <si>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</si>
  <si>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</si>
  <si>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</si>
  <si>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</si>
  <si>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</si>
  <si>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</si>
  <si>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</si>
  <si>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</si>
  <si>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</si>
  <si>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</si>
  <si>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</si>
  <si>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</si>
  <si>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</si>
  <si>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</si>
  <si>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</si>
  <si>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</si>
  <si>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</si>
  <si>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</si>
  <si>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</si>
  <si>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</si>
  <si>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</si>
  <si>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</si>
  <si>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</si>
  <si>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</si>
  <si>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</si>
  <si>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</si>
  <si>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</si>
  <si>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</si>
  <si>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</si>
  <si>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</si>
  <si>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</si>
  <si>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</si>
  <si>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</si>
  <si>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</si>
  <si>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</si>
  <si>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</si>
  <si>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</si>
  <si>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</si>
  <si>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</si>
  <si>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</si>
  <si>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</si>
  <si>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</si>
  <si>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</si>
  <si>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</si>
  <si>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</si>
  <si>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</si>
  <si>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</si>
  <si>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</si>
  <si>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</si>
  <si>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</si>
  <si>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</si>
  <si>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</si>
  <si>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</si>
  <si>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</si>
  <si>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</si>
  <si>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</si>
  <si>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</si>
  <si>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</si>
  <si>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</si>
  <si>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</si>
  <si>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</si>
  <si>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</si>
  <si>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</si>
  <si>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</si>
  <si>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</si>
  <si>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</si>
  <si>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</si>
  <si>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</si>
  <si>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</si>
  <si>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</si>
  <si>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</si>
  <si>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</si>
  <si>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</si>
  <si>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</si>
  <si>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</si>
  <si>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</si>
  <si>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</si>
  <si>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</si>
  <si>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</si>
  <si>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</si>
  <si>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</si>
  <si>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</si>
  <si>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</si>
  <si>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</si>
  <si>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</si>
  <si>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</si>
  <si>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</si>
  <si>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</si>
  <si>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</si>
  <si>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</si>
  <si>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</si>
  <si>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</si>
  <si>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</si>
  <si>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</si>
  <si>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</si>
  <si>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</si>
  <si>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</si>
  <si>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</si>
  <si>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</si>
  <si>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</si>
  <si>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</si>
  <si>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</si>
  <si>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</si>
  <si>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</si>
  <si>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</si>
  <si>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</si>
  <si>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</si>
  <si>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</si>
  <si>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</si>
  <si>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</si>
  <si>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</si>
  <si>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</si>
  <si>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</si>
  <si>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</si>
  <si>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</si>
  <si>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</si>
  <si>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</si>
  <si>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</si>
  <si>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</si>
  <si>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</si>
  <si>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</si>
  <si>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</si>
  <si>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</si>
  <si>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</si>
  <si>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</si>
  <si>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</si>
  <si>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</si>
  <si>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</si>
  <si>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</si>
  <si>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</si>
  <si>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</si>
  <si>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</si>
  <si>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</si>
  <si>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</si>
  <si>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</si>
  <si>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</si>
  <si>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</si>
  <si>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</si>
  <si>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</si>
  <si>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</si>
  <si>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</si>
  <si>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</si>
  <si>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</si>
  <si>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</si>
  <si>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</si>
  <si>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</si>
  <si>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</si>
  <si>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</si>
  <si>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</si>
  <si>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</si>
  <si>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</si>
  <si>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</si>
  <si>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</si>
  <si>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</si>
  <si>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</si>
  <si>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</si>
  <si>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</si>
  <si>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</si>
  <si>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</si>
  <si>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</si>
  <si>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</si>
  <si>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</si>
  <si>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</si>
  <si>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</si>
  <si>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</si>
  <si>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</si>
  <si>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</si>
  <si>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</si>
  <si>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</si>
  <si>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</si>
  <si>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</si>
  <si>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</si>
  <si>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</si>
  <si>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</si>
  <si>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</si>
  <si>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</si>
  <si>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</si>
  <si>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</si>
  <si>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</si>
  <si>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</si>
  <si>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</si>
  <si>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</si>
  <si>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</si>
  <si>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</si>
  <si>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</si>
  <si>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</si>
  <si>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</si>
  <si>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</si>
  <si>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</si>
  <si>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</si>
  <si>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</si>
  <si>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</si>
  <si>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</si>
  <si>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</si>
  <si>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</si>
  <si>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</si>
  <si>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</si>
  <si>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</si>
  <si>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</si>
  <si>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</si>
  <si>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</si>
  <si>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</si>
  <si>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</si>
  <si>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</si>
  <si>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</si>
  <si>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</si>
  <si>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</si>
  <si>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</si>
  <si>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</si>
  <si>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</si>
  <si>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</si>
  <si>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</si>
  <si>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</si>
  <si>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</si>
  <si>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</si>
  <si>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</si>
  <si>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</si>
  <si>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</si>
  <si>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</si>
  <si>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</si>
  <si>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</si>
  <si>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</si>
  <si>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</si>
  <si>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</si>
  <si>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</si>
  <si>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</si>
  <si>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</si>
  <si>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</si>
  <si>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</si>
  <si>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</si>
  <si>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</si>
  <si>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</si>
  <si>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</si>
  <si>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</si>
  <si>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</si>
  <si>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</si>
  <si>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</si>
  <si>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</si>
  <si>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</si>
  <si>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</si>
  <si>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</si>
  <si>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</si>
  <si>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</si>
  <si>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</si>
  <si>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</si>
  <si>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</si>
  <si>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</si>
  <si>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</si>
  <si>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</si>
  <si>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</si>
  <si>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</si>
  <si>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</si>
  <si>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</si>
  <si>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</si>
  <si>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</si>
  <si>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</si>
  <si>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</si>
  <si>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</si>
  <si>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</si>
  <si>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</si>
  <si>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</si>
  <si>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</si>
  <si>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</si>
  <si>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</si>
  <si>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</si>
  <si>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</si>
  <si>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</si>
  <si>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</si>
  <si>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</si>
  <si>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</si>
  <si>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</si>
  <si>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</si>
  <si>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</si>
  <si>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</si>
  <si>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</si>
  <si>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</si>
  <si>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</si>
  <si>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</si>
  <si>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</si>
  <si>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</si>
  <si>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</si>
  <si>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</si>
  <si>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</si>
  <si>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</si>
  <si>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</si>
  <si>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</si>
  <si>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</si>
  <si>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</si>
  <si>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</si>
  <si>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</si>
  <si>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</si>
  <si>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</si>
  <si>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</si>
  <si>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</si>
  <si>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</si>
  <si>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</si>
  <si>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</si>
  <si>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</si>
  <si>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</si>
  <si>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</si>
  <si>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</si>
  <si>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</si>
  <si>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</si>
  <si>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</si>
  <si>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</si>
  <si>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</si>
  <si>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</si>
  <si>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</si>
  <si>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</si>
  <si>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</si>
  <si>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</si>
  <si>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</si>
  <si>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</si>
  <si>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</si>
  <si>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</si>
  <si>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</si>
  <si>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</si>
  <si>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</si>
  <si>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</si>
  <si>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</si>
  <si>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</si>
  <si>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</si>
  <si>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</si>
  <si>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</si>
  <si>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</si>
  <si>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</si>
  <si>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</si>
  <si>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</si>
  <si>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</si>
  <si>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</si>
  <si>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</si>
  <si>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</si>
  <si>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</si>
  <si>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</si>
  <si>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</si>
  <si>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</si>
  <si>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</si>
  <si>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</si>
  <si>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</si>
  <si>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</si>
  <si>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</si>
  <si>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</si>
  <si>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</si>
  <si>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</si>
  <si>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</si>
  <si>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</si>
  <si>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</si>
  <si>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</si>
  <si>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</si>
  <si>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</si>
  <si>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</si>
  <si>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</si>
  <si>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</si>
  <si>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</si>
  <si>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</si>
  <si>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</si>
  <si>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</si>
  <si>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</si>
  <si>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</si>
  <si>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</si>
  <si>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</si>
  <si>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</si>
  <si>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</si>
  <si>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</si>
  <si>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</si>
  <si>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</si>
  <si>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</si>
  <si>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</si>
  <si>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</si>
  <si>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</si>
  <si>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</si>
  <si>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</si>
  <si>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</si>
  <si>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</si>
  <si>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</si>
  <si>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</si>
  <si>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</si>
  <si>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</si>
  <si>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</si>
  <si>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</si>
  <si>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</si>
  <si>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</si>
  <si>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</si>
  <si>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</si>
  <si>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</si>
  <si>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</si>
  <si>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</si>
  <si>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</si>
  <si>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</si>
  <si>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</si>
  <si>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</si>
  <si>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</si>
  <si>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</si>
  <si>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</si>
  <si>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</si>
  <si>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</si>
  <si>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</si>
  <si>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</si>
  <si>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</si>
  <si>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</si>
  <si>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</si>
  <si>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</si>
  <si>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</si>
  <si>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</si>
  <si>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</si>
  <si>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</si>
  <si>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</si>
  <si>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</si>
  <si>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</si>
  <si>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</si>
  <si>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</si>
  <si>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</si>
  <si>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</si>
  <si>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</si>
  <si>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</si>
  <si>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</si>
  <si>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</si>
  <si>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</si>
  <si>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</si>
  <si>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</si>
  <si>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</si>
  <si>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</si>
  <si>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</si>
  <si>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</si>
  <si>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</si>
  <si>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</si>
  <si>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</si>
  <si>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</si>
  <si>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</si>
  <si>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</si>
  <si>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</si>
  <si>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</si>
  <si>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</si>
  <si>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</si>
  <si>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</si>
  <si>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</si>
  <si>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</si>
  <si>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</si>
  <si>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</si>
  <si>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</si>
  <si>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</si>
  <si>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</si>
  <si>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</si>
  <si>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</si>
  <si>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</si>
  <si>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</si>
  <si>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</si>
  <si>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</si>
  <si>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</si>
  <si>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</si>
  <si>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</si>
  <si>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</si>
  <si>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</si>
  <si>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</si>
  <si>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</si>
  <si>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</si>
  <si>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</si>
  <si>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</si>
  <si>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</si>
  <si>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</si>
  <si>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</si>
  <si>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</si>
  <si>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</si>
  <si>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</si>
  <si>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</si>
  <si>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</si>
  <si>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</si>
  <si>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</si>
  <si>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</si>
  <si>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</si>
  <si>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</si>
  <si>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</si>
  <si>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</si>
  <si>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</si>
  <si>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</si>
  <si>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</si>
  <si>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</si>
  <si>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</si>
  <si>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</si>
  <si>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</si>
  <si>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</si>
  <si>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</si>
  <si>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</si>
  <si>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</si>
  <si>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</si>
  <si>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</si>
  <si>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</si>
  <si>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</si>
  <si>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</si>
  <si>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</si>
  <si>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</si>
  <si>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</si>
  <si>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</si>
  <si>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</si>
  <si>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</si>
  <si>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</si>
  <si>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</si>
  <si>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</si>
  <si>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</si>
  <si>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</si>
  <si>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</si>
  <si>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</si>
  <si>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</si>
  <si>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</si>
  <si>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</si>
  <si>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</si>
  <si>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</si>
  <si>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</si>
  <si>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</si>
  <si>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</si>
  <si>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</si>
  <si>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</si>
  <si>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</si>
  <si>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</si>
  <si>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</si>
  <si>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</si>
  <si>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</si>
  <si>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</si>
  <si>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</si>
  <si>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</si>
  <si>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</si>
  <si>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</si>
  <si>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</si>
  <si>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</si>
  <si>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</si>
  <si>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</si>
  <si>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</si>
  <si>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</si>
  <si>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</si>
  <si>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</si>
  <si>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</si>
  <si>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</si>
  <si>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</si>
  <si>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</si>
  <si>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</si>
  <si>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</si>
  <si>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</si>
  <si>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</si>
  <si>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</si>
  <si>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</si>
  <si>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</si>
  <si>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</si>
  <si>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</si>
  <si>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</si>
  <si>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</si>
  <si>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</si>
  <si>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</si>
  <si>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</si>
  <si>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</si>
  <si>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</si>
  <si>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</si>
  <si>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</si>
  <si>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</si>
  <si>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</si>
  <si>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</si>
  <si>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</si>
  <si>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</si>
  <si>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</si>
  <si>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</si>
  <si>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</si>
  <si>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</si>
  <si>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</si>
  <si>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</si>
  <si>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</si>
  <si>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</si>
  <si>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</si>
  <si>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</si>
  <si>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</si>
  <si>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</si>
  <si>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</si>
  <si>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</si>
  <si>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</si>
  <si>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</si>
  <si>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</si>
  <si>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</si>
  <si>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</si>
  <si>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</si>
  <si>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</si>
  <si>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</si>
  <si>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</si>
  <si>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</si>
  <si>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</si>
  <si>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</si>
  <si>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</si>
  <si>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</si>
  <si>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</si>
  <si>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</si>
  <si>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</si>
  <si>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</si>
  <si>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</si>
  <si>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</si>
  <si>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</si>
  <si>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</si>
  <si>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</si>
  <si>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</si>
  <si>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</si>
  <si>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</si>
  <si>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</si>
  <si>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</si>
  <si>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</si>
  <si>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</si>
  <si>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</si>
  <si>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</si>
  <si>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</si>
  <si>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</si>
  <si>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</si>
  <si>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</si>
  <si>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</si>
  <si>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</si>
  <si>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</si>
  <si>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</si>
  <si>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</si>
  <si>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</si>
  <si>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</si>
  <si>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</si>
  <si>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</si>
  <si>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</si>
  <si>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</si>
  <si>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</si>
  <si>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</si>
  <si>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</si>
  <si>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</si>
  <si>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</si>
  <si>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</si>
  <si>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</si>
  <si>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</si>
  <si>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</si>
  <si>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</si>
  <si>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</si>
  <si>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</si>
  <si>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</si>
  <si>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</si>
  <si>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</si>
  <si>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</si>
  <si>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</si>
  <si>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</si>
  <si>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</si>
  <si>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</si>
  <si>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</si>
  <si>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</si>
  <si>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</si>
  <si>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</si>
  <si>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</si>
  <si>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</si>
  <si>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</si>
  <si>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</si>
  <si>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</si>
  <si>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</si>
  <si>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</si>
  <si>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</si>
  <si>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</si>
  <si>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</si>
  <si>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</si>
  <si>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</si>
  <si>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</si>
  <si>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</si>
  <si>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</si>
  <si>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</si>
  <si>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</si>
  <si>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</si>
  <si>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</si>
  <si>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</si>
  <si>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</si>
  <si>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</si>
  <si>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</si>
  <si>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</si>
  <si>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</si>
  <si>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</si>
  <si>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</si>
  <si>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</si>
  <si>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</si>
  <si>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</si>
  <si>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</si>
  <si>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</si>
  <si>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</si>
  <si>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</si>
  <si>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</si>
  <si>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</si>
  <si>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</si>
  <si>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</si>
  <si>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</si>
  <si>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</si>
  <si>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</si>
  <si>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</si>
  <si>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</si>
  <si>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</si>
  <si>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</si>
  <si>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</si>
  <si>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</si>
  <si>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</si>
  <si>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</si>
  <si>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</si>
  <si>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</si>
  <si>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</si>
  <si>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</si>
  <si>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</si>
  <si>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</si>
  <si>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</si>
  <si>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</si>
  <si>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</si>
  <si>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</si>
  <si>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</si>
  <si>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</si>
  <si>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</si>
  <si>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</si>
  <si>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</si>
  <si>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</si>
  <si>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</si>
  <si>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</si>
  <si>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</si>
  <si>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</si>
  <si>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</si>
  <si>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</si>
  <si>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</si>
  <si>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</si>
  <si>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</si>
  <si>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</si>
  <si>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</si>
  <si>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</si>
  <si>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</si>
  <si>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</si>
  <si>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</si>
  <si>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</si>
  <si>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</si>
  <si>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</si>
  <si>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</si>
  <si>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</si>
  <si>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</si>
  <si>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</si>
  <si>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</si>
  <si>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</si>
  <si>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</si>
  <si>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</si>
  <si>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</si>
  <si>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</si>
  <si>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</si>
  <si>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</si>
  <si>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</si>
  <si>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</si>
  <si>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</si>
  <si>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</si>
  <si>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</si>
  <si>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</si>
  <si>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</si>
  <si>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</si>
  <si>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</si>
  <si>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</si>
  <si>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</si>
  <si>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</si>
  <si>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</si>
  <si>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</si>
  <si>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</si>
  <si>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</si>
  <si>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</si>
  <si>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</si>
  <si>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</si>
  <si>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</si>
  <si>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</si>
  <si>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</si>
  <si>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</si>
  <si>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</si>
  <si>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</si>
  <si>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</si>
  <si>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</si>
  <si>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</si>
  <si>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</si>
  <si>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</si>
  <si>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</si>
  <si>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</si>
  <si>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</si>
  <si>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</si>
  <si>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</si>
  <si>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</si>
  <si>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</si>
  <si>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</si>
  <si>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</si>
  <si>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</si>
  <si>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</si>
  <si>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</si>
  <si>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</si>
  <si>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</si>
  <si>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</si>
  <si>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</si>
  <si>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</si>
  <si>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</si>
  <si>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</si>
  <si>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</si>
  <si>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</si>
  <si>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</si>
  <si>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</si>
  <si>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</si>
  <si>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</si>
  <si>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</si>
  <si>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</si>
  <si>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</si>
  <si>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</si>
  <si>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</si>
  <si>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</si>
  <si>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</si>
  <si>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</si>
  <si>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</si>
  <si>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</si>
  <si>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</si>
  <si>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</si>
  <si>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</si>
  <si>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</si>
  <si>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</si>
  <si>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</si>
  <si>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</si>
  <si>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</si>
  <si>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</si>
  <si>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</si>
  <si>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</si>
  <si>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</si>
  <si>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</si>
  <si>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</si>
  <si>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</si>
  <si>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</si>
  <si>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</si>
  <si>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</si>
  <si>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</si>
  <si>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</si>
  <si>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</si>
  <si>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</si>
  <si>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</si>
  <si>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</si>
  <si>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</si>
  <si>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</si>
  <si>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</si>
  <si>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</si>
  <si>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</si>
  <si>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</si>
  <si>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</si>
  <si>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</si>
  <si>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</si>
  <si>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</si>
  <si>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</si>
  <si>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</si>
  <si>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</si>
  <si>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</si>
  <si>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</si>
  <si>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</si>
  <si>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</si>
  <si>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</si>
  <si>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</si>
  <si>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</si>
  <si>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</si>
  <si>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</si>
  <si>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</si>
  <si>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</si>
  <si>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</si>
  <si>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</si>
  <si>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</si>
  <si>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</si>
  <si>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</si>
  <si>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</si>
  <si>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</si>
  <si>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</si>
  <si>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</si>
  <si>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</si>
  <si>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</si>
  <si>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</si>
  <si>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</si>
  <si>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</si>
  <si>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</si>
  <si>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</si>
  <si>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</si>
  <si>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</si>
  <si>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</si>
  <si>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</si>
  <si>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</si>
  <si>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</si>
  <si>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</si>
  <si>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</si>
  <si>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</si>
  <si>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</si>
  <si>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</si>
  <si>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</si>
  <si>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</si>
  <si>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</si>
  <si>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</si>
  <si>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</si>
  <si>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</si>
  <si>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</si>
  <si>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</si>
  <si>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</si>
  <si>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</si>
  <si>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</si>
  <si>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</si>
  <si>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</si>
  <si>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</si>
  <si>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</si>
  <si>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</si>
  <si>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</si>
  <si>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</si>
  <si>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</si>
  <si>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</si>
  <si>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</si>
  <si>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</si>
  <si>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</si>
  <si>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</si>
  <si>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</si>
  <si>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</si>
  <si>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</si>
  <si>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</si>
  <si>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</si>
  <si>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</si>
  <si>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</si>
  <si>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</si>
  <si>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</si>
  <si>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</si>
  <si>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</si>
  <si>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</si>
  <si>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</si>
  <si>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</si>
  <si>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</si>
  <si>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</si>
  <si>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</si>
  <si>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</si>
  <si>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</si>
  <si>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</si>
  <si>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</si>
  <si>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</si>
  <si>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</si>
  <si>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</si>
  <si>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</si>
  <si>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</si>
  <si>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</si>
  <si>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</si>
  <si>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</si>
  <si>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</si>
  <si>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</si>
  <si>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</si>
  <si>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</si>
  <si>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</si>
  <si>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</si>
  <si>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</si>
  <si>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</si>
  <si>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</si>
  <si>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</si>
  <si>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</si>
  <si>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</si>
  <si>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</si>
  <si>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</si>
  <si>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</si>
  <si>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</si>
  <si>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</si>
  <si>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</si>
  <si>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</si>
  <si>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</si>
  <si>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</si>
  <si>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</si>
  <si>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</si>
  <si>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</si>
  <si>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</si>
  <si>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</si>
  <si>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</si>
  <si>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</si>
  <si>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</si>
  <si>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</si>
  <si>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</si>
  <si>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</si>
  <si>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</si>
  <si>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</si>
  <si>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</si>
  <si>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</si>
  <si>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</si>
  <si>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</si>
  <si>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</si>
  <si>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</si>
  <si>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</si>
  <si>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</si>
  <si>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</si>
  <si>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</si>
  <si>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</si>
  <si>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</si>
  <si>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</si>
  <si>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</si>
  <si>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</si>
  <si>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</si>
  <si>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</si>
  <si>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</si>
  <si>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</si>
  <si>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</si>
  <si>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</si>
  <si>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</si>
  <si>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</si>
  <si>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</si>
  <si>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</si>
  <si>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</si>
  <si>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</si>
  <si>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</si>
  <si>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</si>
  <si>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</si>
  <si>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</si>
  <si>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</si>
  <si>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</si>
  <si>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</si>
  <si>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</si>
  <si>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</si>
  <si>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</si>
  <si>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</si>
  <si>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</si>
  <si>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</si>
  <si>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</si>
  <si>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</si>
  <si>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</si>
  <si>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</si>
  <si>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</si>
  <si>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</si>
  <si>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</si>
  <si>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</si>
  <si>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</si>
  <si>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</si>
  <si>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</si>
  <si>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</si>
  <si>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</si>
  <si>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</si>
  <si>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</si>
  <si>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</si>
  <si>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</si>
  <si>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</si>
  <si>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</si>
  <si>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</si>
  <si>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</si>
  <si>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</si>
  <si>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</si>
  <si>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</si>
  <si>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</si>
  <si>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</si>
  <si>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</si>
  <si>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</si>
  <si>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</si>
  <si>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</si>
  <si>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</si>
  <si>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</si>
  <si>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</si>
  <si>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</si>
  <si>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</si>
  <si>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</si>
  <si>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</si>
  <si>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</si>
  <si>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</si>
  <si>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</si>
  <si>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</si>
  <si>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</si>
  <si>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</si>
  <si>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</si>
  <si>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</si>
  <si>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</si>
  <si>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</si>
  <si>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</si>
  <si>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</si>
  <si>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</si>
  <si>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</si>
  <si>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</si>
  <si>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</si>
  <si>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</si>
  <si>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</si>
  <si>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</si>
  <si>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</si>
  <si>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</si>
  <si>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</si>
  <si>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</si>
  <si>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</si>
  <si>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</si>
  <si>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</si>
  <si>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</si>
  <si>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</si>
  <si>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</si>
  <si>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</si>
  <si>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</si>
  <si>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</si>
  <si>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</si>
  <si>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</si>
  <si>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</si>
  <si>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</si>
  <si>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</si>
  <si>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</si>
  <si>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</si>
  <si>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</si>
  <si>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</si>
  <si>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</si>
  <si>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</si>
  <si>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</si>
  <si>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</si>
  <si>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</si>
  <si>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</si>
  <si>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</si>
  <si>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</si>
  <si>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</si>
  <si>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</si>
  <si>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</si>
  <si>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</si>
  <si>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</si>
  <si>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</si>
  <si>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</si>
  <si>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</si>
  <si>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</si>
  <si>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</si>
  <si>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</si>
  <si>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</si>
  <si>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</si>
  <si>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</si>
  <si>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</si>
  <si>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</si>
  <si>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</si>
  <si>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</si>
  <si>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</si>
  <si>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</si>
  <si>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</si>
  <si>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</si>
  <si>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</si>
  <si>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</si>
  <si>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</si>
  <si>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</si>
  <si>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</si>
  <si>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</si>
  <si>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</si>
  <si>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</si>
  <si>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</si>
  <si>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</si>
  <si>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</si>
  <si>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</si>
  <si>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</si>
  <si>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</si>
  <si>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</si>
  <si>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</si>
  <si>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</si>
  <si>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</si>
  <si>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</si>
  <si>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</si>
  <si>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</si>
  <si>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</si>
  <si>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</si>
  <si>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</si>
  <si>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</si>
  <si>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</si>
  <si>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</si>
  <si>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</si>
  <si>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</si>
  <si>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</si>
  <si>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</si>
  <si>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</si>
  <si>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</si>
  <si>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</si>
  <si>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</si>
  <si>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</si>
  <si>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</si>
  <si>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</si>
  <si>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</si>
  <si>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</si>
  <si>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</si>
  <si>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</si>
  <si>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</si>
  <si>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</si>
  <si>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</si>
  <si>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</si>
  <si>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</si>
  <si>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</si>
  <si>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</si>
  <si>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</si>
  <si>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</si>
  <si>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</si>
  <si>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</si>
  <si>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</si>
  <si>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</si>
  <si>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</si>
  <si>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</si>
  <si>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</si>
  <si>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</si>
  <si>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</si>
  <si>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</si>
  <si>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</si>
  <si>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</si>
  <si>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</si>
  <si>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</si>
  <si>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</si>
  <si>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</si>
  <si>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</si>
  <si>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</si>
  <si>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</si>
  <si>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</si>
  <si>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</si>
  <si>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</si>
  <si>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</si>
  <si>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</si>
  <si>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</si>
  <si>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</si>
  <si>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</si>
  <si>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</si>
  <si>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</si>
  <si>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</si>
  <si>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</si>
  <si>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</si>
  <si>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</si>
  <si>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</si>
  <si>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</si>
  <si>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</si>
  <si>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</si>
  <si>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</si>
  <si>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</si>
  <si>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</si>
  <si>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</si>
  <si>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</si>
  <si>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</si>
  <si>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</si>
  <si>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</si>
  <si>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</si>
  <si>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</si>
  <si>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</si>
  <si>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</si>
  <si>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</si>
  <si>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</si>
  <si>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</si>
  <si>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</si>
  <si>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</si>
  <si>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</si>
  <si>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</si>
  <si>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</si>
  <si>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</si>
  <si>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</si>
  <si>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</si>
  <si>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</si>
  <si>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</si>
  <si>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</si>
  <si>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</si>
  <si>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</si>
  <si>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</si>
  <si>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</si>
  <si>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</si>
  <si>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</si>
  <si>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</si>
  <si>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</si>
  <si>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</si>
  <si>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</si>
  <si>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</si>
  <si>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</si>
  <si>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</si>
  <si>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</si>
  <si>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</si>
  <si>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</si>
  <si>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</si>
  <si>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</si>
  <si>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</si>
  <si>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</si>
  <si>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</si>
  <si>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</si>
  <si>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</si>
  <si>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</si>
  <si>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</si>
  <si>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</si>
  <si>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</si>
  <si>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</si>
  <si>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</si>
  <si>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</si>
  <si>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</si>
  <si>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</si>
  <si>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</si>
  <si>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</si>
  <si>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</si>
  <si>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</si>
  <si>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</si>
  <si>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</si>
  <si>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</si>
  <si>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</si>
  <si>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</si>
  <si>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</si>
  <si>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</si>
  <si>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</si>
  <si>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</si>
  <si>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</si>
  <si>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</si>
  <si>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</si>
  <si>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</si>
  <si>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</si>
  <si>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</si>
  <si>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</si>
  <si>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</si>
  <si>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</si>
  <si>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</si>
  <si>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</si>
  <si>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</si>
  <si>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</si>
  <si>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</si>
  <si>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</si>
  <si>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</si>
  <si>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</si>
  <si>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</si>
  <si>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</si>
  <si>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</si>
  <si>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</si>
  <si>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</si>
  <si>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</si>
  <si>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</si>
  <si>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</si>
  <si>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</si>
  <si>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</si>
  <si>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</si>
  <si>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</si>
  <si>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</si>
  <si>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</si>
  <si>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</si>
  <si>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</si>
  <si>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</si>
  <si>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</si>
  <si>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</si>
  <si>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</si>
  <si>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</si>
  <si>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</si>
  <si>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</si>
  <si>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</si>
  <si>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</si>
  <si>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</si>
  <si>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</si>
  <si>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</si>
  <si>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</si>
  <si>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</si>
  <si>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</si>
  <si>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</si>
  <si>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</si>
  <si>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</si>
  <si>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</si>
  <si>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</si>
  <si>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</si>
  <si>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</si>
  <si>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</si>
  <si>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</si>
  <si>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</si>
  <si>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</si>
  <si>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</si>
  <si>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</si>
  <si>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</si>
  <si>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</si>
  <si>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</si>
  <si>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</si>
  <si>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</si>
  <si>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</si>
  <si>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</si>
  <si>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</si>
  <si>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</si>
  <si>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</si>
  <si>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</si>
  <si>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</si>
  <si>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</si>
  <si>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</si>
  <si>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</si>
  <si>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</si>
  <si>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</si>
  <si>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</si>
  <si>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</si>
  <si>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</si>
  <si>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</si>
  <si>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</si>
  <si>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</si>
  <si>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</si>
  <si>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</si>
  <si>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</si>
  <si>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</si>
  <si>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</si>
  <si>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</si>
  <si>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</si>
  <si>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</si>
  <si>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</si>
  <si>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</si>
  <si>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</si>
  <si>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</si>
  <si>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</si>
  <si>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</si>
  <si>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</si>
  <si>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</si>
  <si>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</si>
  <si>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</si>
  <si>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</si>
  <si>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</si>
  <si>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</si>
  <si>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</si>
  <si>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</si>
  <si>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</si>
  <si>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</si>
  <si>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</si>
  <si>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</si>
  <si>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</si>
  <si>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</si>
  <si>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</si>
  <si>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</si>
  <si>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</si>
  <si>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</si>
  <si>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</si>
  <si>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</si>
  <si>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</si>
  <si>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</si>
  <si>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</si>
  <si>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</si>
  <si>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</si>
  <si>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</si>
  <si>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</si>
  <si>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</si>
  <si>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</si>
  <si>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</si>
  <si>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</si>
  <si>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</si>
  <si>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</si>
  <si>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</si>
  <si>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</si>
  <si>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</si>
  <si>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</si>
  <si>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</si>
  <si>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</si>
  <si>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</si>
  <si>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</si>
  <si>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</si>
  <si>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</si>
  <si>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</si>
  <si>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</si>
  <si>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</si>
  <si>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</si>
  <si>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</si>
  <si>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</si>
  <si>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</si>
  <si>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</si>
  <si>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</si>
  <si>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</si>
  <si>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</si>
  <si>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</si>
  <si>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</si>
  <si>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</si>
  <si>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</si>
  <si>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</si>
  <si>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</si>
  <si>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</si>
  <si>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</si>
  <si>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</si>
  <si>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</si>
  <si>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</si>
  <si>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</si>
  <si>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</si>
  <si>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</si>
  <si>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</si>
  <si>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</si>
  <si>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</si>
  <si>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</si>
  <si>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</si>
  <si>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</si>
  <si>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</si>
  <si>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</si>
  <si>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</si>
  <si>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</si>
  <si>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</si>
  <si>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</si>
  <si>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</si>
  <si>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</si>
  <si>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</si>
  <si>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</si>
  <si>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</si>
  <si>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</si>
  <si>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</si>
  <si>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</si>
  <si>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</si>
  <si>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</si>
  <si>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</si>
  <si>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</si>
  <si>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</si>
  <si>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</si>
  <si>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</si>
  <si>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</si>
  <si>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</si>
  <si>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</si>
  <si>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</si>
  <si>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</si>
  <si>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</si>
  <si>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</si>
  <si>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</si>
  <si>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</si>
  <si>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</si>
  <si>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</si>
  <si>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</si>
  <si>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</si>
  <si>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</si>
  <si>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</si>
  <si>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</si>
  <si>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</si>
  <si>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</si>
  <si>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</si>
  <si>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</si>
  <si>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</si>
  <si>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</si>
  <si>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</si>
  <si>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</si>
  <si>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</si>
  <si>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</si>
  <si>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</si>
  <si>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</si>
  <si>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</si>
  <si>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</si>
  <si>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</si>
  <si>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</si>
  <si>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</si>
  <si>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</si>
  <si>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</si>
  <si>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</si>
  <si>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</si>
  <si>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</si>
  <si>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</si>
  <si>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</si>
  <si>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</si>
  <si>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</si>
  <si>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</si>
  <si>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</si>
  <si>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</si>
  <si>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</si>
  <si>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</si>
  <si>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</si>
  <si>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</si>
  <si>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</si>
  <si>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</si>
  <si>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</si>
  <si>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</si>
  <si>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</si>
  <si>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</si>
  <si>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</si>
  <si>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</si>
  <si>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</si>
  <si>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</si>
  <si>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</si>
  <si>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</si>
  <si>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</si>
  <si>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</si>
  <si>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</si>
  <si>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</si>
  <si>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</si>
  <si>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</si>
  <si>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</si>
  <si>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</si>
  <si>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</si>
  <si>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</si>
  <si>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</si>
  <si>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</si>
  <si>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</si>
  <si>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</si>
  <si>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</si>
  <si>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</si>
  <si>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</si>
  <si>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</si>
  <si>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</si>
  <si>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</si>
  <si>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</si>
  <si>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</si>
  <si>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</si>
  <si>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</si>
  <si>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</si>
  <si>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</si>
  <si>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</si>
  <si>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</si>
  <si>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</si>
  <si>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</si>
  <si>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</si>
  <si>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</si>
  <si>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</si>
  <si>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</si>
  <si>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</si>
  <si>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</si>
  <si>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</si>
  <si>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</si>
  <si>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</si>
  <si>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</si>
  <si>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</si>
  <si>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</si>
  <si>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</si>
  <si>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</si>
  <si>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</si>
  <si>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</si>
  <si>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</si>
  <si>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</si>
  <si>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</si>
  <si>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</si>
  <si>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</si>
  <si>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</si>
  <si>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</si>
  <si>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</si>
  <si>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</si>
  <si>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</si>
  <si>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</si>
  <si>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</si>
  <si>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</si>
  <si>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</si>
  <si>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</si>
  <si>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</si>
  <si>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</si>
  <si>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</si>
  <si>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</si>
  <si>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</si>
  <si>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</si>
  <si>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</si>
  <si>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</si>
  <si>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</si>
  <si>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</si>
  <si>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</si>
  <si>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</si>
  <si>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</si>
  <si>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</si>
  <si>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</si>
  <si>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</si>
  <si>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</si>
  <si>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</si>
  <si>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</si>
  <si>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</si>
  <si>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</si>
  <si>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</si>
  <si>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</si>
  <si>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</si>
  <si>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</si>
  <si>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</si>
  <si>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</si>
  <si>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</si>
  <si>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</si>
  <si>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</si>
  <si>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</si>
  <si>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</si>
  <si>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</si>
  <si>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</si>
  <si>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</si>
  <si>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</si>
  <si>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</si>
  <si>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</si>
  <si>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</si>
  <si>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</si>
  <si>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</si>
  <si>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</si>
  <si>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</si>
  <si>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</si>
  <si>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</si>
  <si>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</si>
  <si>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</si>
  <si>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</si>
  <si>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</si>
  <si>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</si>
  <si>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</si>
  <si>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</si>
  <si>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</si>
  <si>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</si>
  <si>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</si>
  <si>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</si>
  <si>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</si>
  <si>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</si>
  <si>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</si>
  <si>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</si>
  <si>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</si>
  <si>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</si>
  <si>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</si>
  <si>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</si>
  <si>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</si>
  <si>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</si>
  <si>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</si>
  <si>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</si>
  <si>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</si>
  <si>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</si>
  <si>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</si>
  <si>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</si>
  <si>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</si>
  <si>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</si>
  <si>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</si>
  <si>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</si>
  <si>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</si>
  <si>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</si>
  <si>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</si>
  <si>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</si>
  <si>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</si>
  <si>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</si>
  <si>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</si>
  <si>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</si>
  <si>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</si>
  <si>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</si>
  <si>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</si>
  <si>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</si>
  <si>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</si>
  <si>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</si>
  <si>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</si>
  <si>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</si>
  <si>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</si>
  <si>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</si>
  <si>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</si>
  <si>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</si>
  <si>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</si>
  <si>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</si>
  <si>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</si>
  <si>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</si>
  <si>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</si>
  <si>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</si>
  <si>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</si>
  <si>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</si>
  <si>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</si>
  <si>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</si>
  <si>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</si>
  <si>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</si>
  <si>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</si>
  <si>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</si>
  <si>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</si>
  <si>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</si>
  <si>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</si>
  <si>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</si>
  <si>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</si>
  <si>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</si>
  <si>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</si>
  <si>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</si>
  <si>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</si>
  <si>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</si>
  <si>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</si>
  <si>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</si>
  <si>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</si>
  <si>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</si>
  <si>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</si>
  <si>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</si>
  <si>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</si>
  <si>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</si>
  <si>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</si>
  <si>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</si>
  <si>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</si>
  <si>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</si>
  <si>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</si>
  <si>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</si>
  <si>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</si>
  <si>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</si>
  <si>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</si>
  <si>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</si>
  <si>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</si>
  <si>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</si>
  <si>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</si>
  <si>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</si>
  <si>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</si>
  <si>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</si>
  <si>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</si>
  <si>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</si>
  <si>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</si>
  <si>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</si>
  <si>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</si>
  <si>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</si>
  <si>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</si>
  <si>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</si>
  <si>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</si>
  <si>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</si>
  <si>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</si>
  <si>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</si>
  <si>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</si>
  <si>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</si>
  <si>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</si>
  <si>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</si>
  <si>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</si>
  <si>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</si>
  <si>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</si>
  <si>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</si>
  <si>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</si>
  <si>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</si>
  <si>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</si>
  <si>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</si>
  <si>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</si>
  <si>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</si>
  <si>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</si>
  <si>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</si>
  <si>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</si>
  <si>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</si>
  <si>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</si>
  <si>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</si>
  <si>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</si>
  <si>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</si>
  <si>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</si>
  <si>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</si>
  <si>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</si>
  <si>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</si>
  <si>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</si>
  <si>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</si>
  <si>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</si>
  <si>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</si>
  <si>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</si>
  <si>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</si>
  <si>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</si>
  <si>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</si>
  <si>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</si>
  <si>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</si>
  <si>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</si>
  <si>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</si>
  <si>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</si>
  <si>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</si>
  <si>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</si>
  <si>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</si>
  <si>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</si>
  <si>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</si>
  <si>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</si>
  <si>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</si>
  <si>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</si>
  <si>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</si>
  <si>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</si>
  <si>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</si>
  <si>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</si>
  <si>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</si>
  <si>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</si>
  <si>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</si>
  <si>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</si>
  <si>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</si>
  <si>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</si>
  <si>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</si>
  <si>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</si>
  <si>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</si>
  <si>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</si>
  <si>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</si>
  <si>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</si>
  <si>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</si>
  <si>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</si>
  <si>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</si>
  <si>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</si>
  <si>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</si>
  <si>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</si>
  <si>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</si>
  <si>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</si>
  <si>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</si>
  <si>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</si>
  <si>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</si>
  <si>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</si>
  <si>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</si>
  <si>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</si>
  <si>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</si>
  <si>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</si>
  <si>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</si>
  <si>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</si>
  <si>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</si>
  <si>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</si>
  <si>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</si>
  <si>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</si>
  <si>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</si>
  <si>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</si>
  <si>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</si>
  <si>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</si>
  <si>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</si>
  <si>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</si>
  <si>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</si>
  <si>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</si>
  <si>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</si>
  <si>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</si>
  <si>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</si>
  <si>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</si>
  <si>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</si>
  <si>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</si>
  <si>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</si>
  <si>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</si>
  <si>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</si>
  <si>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</si>
  <si>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</si>
  <si>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</si>
  <si>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</si>
  <si>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</si>
  <si>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</si>
  <si>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</si>
  <si>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</si>
  <si>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</si>
  <si>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</si>
  <si>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</si>
  <si>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</si>
  <si>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</si>
  <si>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</si>
  <si>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</si>
  <si>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</si>
  <si>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</si>
  <si>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</si>
  <si>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</si>
  <si>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</si>
  <si>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</si>
  <si>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</si>
  <si>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</si>
  <si>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</si>
  <si>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</si>
  <si>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</si>
  <si>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</si>
  <si>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</si>
  <si>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</si>
  <si>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</si>
  <si>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</si>
  <si>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</si>
  <si>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</si>
  <si>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</si>
  <si>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</si>
  <si>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</si>
  <si>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</si>
  <si>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</si>
  <si>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</si>
  <si>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</si>
  <si>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</si>
  <si>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</si>
  <si>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</si>
  <si>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</si>
  <si>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</si>
  <si>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</si>
  <si>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</si>
  <si>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</si>
  <si>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</si>
  <si>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</si>
  <si>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</si>
  <si>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</si>
  <si>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</si>
  <si>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</si>
  <si>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</si>
  <si>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</si>
  <si>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</si>
  <si>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</si>
  <si>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</si>
  <si>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</si>
  <si>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</si>
  <si>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</si>
  <si>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</si>
  <si>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</si>
  <si>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</si>
  <si>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</si>
  <si>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</si>
  <si>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</si>
  <si>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</si>
  <si>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</si>
  <si>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</si>
  <si>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</si>
  <si>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</si>
  <si>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</si>
  <si>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</si>
  <si>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</si>
  <si>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</si>
  <si>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</si>
  <si>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</si>
  <si>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</si>
  <si>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</si>
  <si>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</si>
  <si>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</si>
  <si>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</si>
  <si>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</si>
  <si>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</si>
  <si>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</si>
  <si>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</si>
  <si>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</si>
  <si>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</si>
  <si>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</si>
  <si>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</si>
  <si>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</si>
  <si>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</si>
  <si>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</si>
  <si>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</si>
  <si>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</si>
  <si>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</si>
  <si>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</si>
  <si>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</si>
  <si>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</si>
  <si>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</si>
  <si>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</si>
  <si>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</si>
  <si>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</si>
  <si>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</si>
  <si>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</si>
  <si>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</si>
  <si>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</si>
  <si>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</si>
  <si>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</si>
  <si>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</si>
  <si>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</si>
  <si>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</si>
  <si>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</si>
  <si>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</si>
  <si>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</si>
  <si>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</si>
  <si>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</si>
  <si>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</si>
  <si>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</si>
  <si>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</si>
  <si>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</si>
  <si>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</si>
  <si>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</si>
  <si>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</si>
  <si>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</si>
  <si>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</si>
  <si>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</si>
  <si>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</si>
  <si>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</si>
  <si>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</si>
  <si>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</si>
  <si>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</si>
  <si>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</si>
  <si>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</si>
  <si>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</si>
  <si>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</si>
  <si>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</si>
  <si>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</si>
  <si>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</si>
  <si>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</si>
  <si>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</si>
  <si>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</si>
  <si>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</si>
  <si>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</si>
  <si>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</si>
  <si>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</si>
  <si>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</si>
  <si>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</si>
  <si>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</si>
  <si>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</si>
  <si>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</si>
  <si>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</si>
  <si>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</si>
  <si>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</si>
  <si>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</si>
  <si>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</si>
  <si>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</si>
  <si>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</si>
  <si>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</si>
  <si>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</si>
  <si>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</si>
  <si>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</si>
  <si>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</si>
  <si>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</si>
  <si>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</si>
  <si>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</si>
  <si>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</si>
  <si>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</si>
  <si>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</si>
  <si>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</si>
  <si>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</si>
  <si>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</si>
  <si>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</si>
  <si>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</si>
  <si>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</si>
  <si>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</si>
  <si>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</si>
  <si>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</si>
  <si>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</si>
  <si>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</si>
  <si>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</si>
  <si>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</si>
  <si>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</si>
  <si>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</si>
  <si>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</si>
  <si>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</si>
  <si>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</si>
  <si>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</si>
  <si>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</si>
  <si>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</si>
  <si>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</si>
  <si>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</si>
  <si>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</si>
  <si>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</si>
  <si>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</si>
  <si>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</si>
  <si>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</si>
  <si>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</si>
  <si>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</si>
  <si>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</si>
  <si>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</si>
  <si>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</si>
  <si>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</si>
  <si>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</si>
  <si>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</si>
  <si>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</si>
  <si>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</si>
  <si>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</si>
  <si>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</si>
  <si>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</si>
  <si>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</si>
  <si>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</si>
  <si>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</si>
  <si>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</si>
  <si>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</si>
  <si>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</si>
  <si>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</si>
  <si>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</si>
  <si>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</si>
  <si>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</si>
  <si>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</si>
  <si>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</si>
  <si>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</si>
  <si>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</si>
  <si>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</si>
  <si>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</si>
  <si>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</si>
  <si>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</si>
  <si>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</si>
  <si>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</si>
  <si>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</si>
  <si>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</si>
  <si>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</si>
  <si>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</si>
  <si>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</si>
  <si>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</si>
  <si>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</si>
  <si>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</si>
  <si>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</si>
  <si>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</si>
  <si>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</si>
  <si>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</si>
  <si>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</si>
  <si>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</si>
  <si>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</si>
  <si>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</si>
  <si>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</si>
  <si>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</si>
  <si>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</si>
  <si>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</si>
  <si>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</si>
  <si>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</si>
  <si>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</si>
  <si>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</si>
  <si>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</si>
  <si>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</si>
  <si>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</si>
  <si>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</si>
  <si>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</si>
  <si>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</si>
  <si>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</si>
  <si>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</si>
  <si>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</si>
  <si>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</si>
  <si>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</si>
  <si>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</si>
  <si>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</si>
  <si>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</si>
  <si>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</si>
  <si>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</si>
  <si>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</si>
  <si>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</si>
  <si>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</si>
  <si>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</si>
  <si>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</si>
  <si>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</si>
  <si>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</si>
  <si>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</si>
  <si>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</si>
  <si>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</si>
  <si>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</si>
  <si>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</si>
  <si>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</si>
  <si>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</si>
  <si>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</si>
  <si>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</si>
  <si>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</si>
  <si>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</si>
  <si>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</si>
  <si>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</si>
  <si>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</si>
  <si>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</si>
  <si>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</si>
  <si>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</si>
  <si>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</si>
  <si>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</si>
  <si>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</si>
  <si>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</si>
  <si>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</si>
  <si>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</si>
  <si>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</si>
  <si>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</si>
  <si>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</si>
  <si>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</si>
  <si>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</si>
  <si>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</si>
  <si>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</si>
  <si>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</si>
  <si>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</si>
  <si>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</si>
  <si>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</si>
  <si>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</si>
  <si>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</si>
  <si>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</si>
  <si>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</si>
  <si>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</si>
  <si>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</si>
  <si>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</si>
  <si>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</si>
  <si>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</si>
  <si>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</si>
  <si>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</si>
  <si>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</si>
  <si>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</si>
  <si>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</si>
  <si>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</si>
  <si>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</si>
  <si>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</si>
  <si>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</si>
  <si>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</si>
  <si>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</si>
  <si>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</si>
  <si>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</si>
  <si>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</si>
  <si>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</si>
  <si>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</si>
  <si>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</si>
  <si>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</si>
  <si>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</si>
  <si>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</si>
  <si>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</si>
  <si>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</si>
  <si>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</si>
  <si>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</si>
  <si>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</si>
  <si>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</si>
  <si>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</si>
  <si>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</si>
  <si>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</si>
  <si>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</si>
  <si>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</si>
  <si>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</si>
  <si>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</si>
  <si>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</si>
  <si>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</si>
  <si>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</si>
  <si>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</si>
  <si>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</si>
  <si>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</si>
  <si>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</si>
  <si>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</si>
  <si>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</si>
  <si>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</si>
  <si>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</si>
  <si>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</si>
  <si>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</si>
  <si>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</si>
  <si>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</si>
  <si>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</si>
  <si>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</si>
  <si>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</si>
  <si>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</si>
  <si>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</si>
  <si>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</si>
  <si>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</si>
  <si>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</si>
  <si>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</si>
  <si>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</si>
  <si>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</si>
  <si>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</si>
  <si>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</si>
  <si>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</si>
  <si>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</si>
  <si>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</si>
  <si>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</si>
  <si>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</si>
  <si>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</si>
  <si>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</si>
  <si>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</si>
  <si>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</si>
  <si>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</si>
  <si>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</si>
  <si>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</si>
  <si>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</si>
  <si>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</si>
  <si>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</si>
  <si>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</si>
  <si>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</si>
  <si>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</si>
  <si>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</si>
  <si>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</si>
  <si>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</si>
  <si>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</si>
  <si>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</si>
  <si>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</si>
  <si>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</si>
  <si>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</si>
  <si>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</si>
  <si>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</si>
  <si>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</si>
  <si>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</si>
  <si>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</si>
  <si>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</si>
  <si>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</si>
  <si>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</si>
  <si>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</si>
  <si>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</si>
  <si>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</si>
  <si>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</si>
  <si>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</si>
  <si>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</si>
  <si>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</si>
  <si>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</si>
  <si>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</si>
  <si>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</si>
  <si>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</si>
  <si>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</si>
  <si>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</si>
  <si>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</si>
  <si>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</si>
  <si>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</si>
  <si>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</si>
  <si>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</si>
  <si>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</si>
  <si>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</si>
  <si>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</si>
  <si>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</si>
  <si>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</si>
  <si>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</si>
  <si>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</si>
  <si>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</si>
  <si>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</si>
  <si>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</si>
  <si>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</si>
  <si>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</si>
  <si>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</si>
  <si>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</si>
  <si>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</si>
  <si>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</si>
  <si>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</si>
  <si>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</si>
  <si>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</si>
  <si>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</si>
  <si>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</si>
  <si>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</si>
  <si>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</si>
  <si>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</si>
  <si>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</si>
  <si>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</si>
  <si>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</si>
  <si>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</si>
  <si>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</si>
  <si>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</si>
  <si>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</si>
  <si>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</si>
  <si>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</si>
  <si>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</si>
  <si>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</si>
  <si>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</si>
  <si>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</si>
  <si>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</si>
  <si>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</si>
  <si>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</si>
  <si>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</si>
  <si>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</si>
  <si>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</si>
  <si>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</si>
  <si>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</si>
  <si>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</si>
  <si>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</si>
  <si>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</si>
  <si>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</si>
  <si>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</si>
  <si>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</si>
  <si>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</si>
  <si>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</si>
  <si>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</si>
  <si>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</si>
  <si>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</si>
  <si>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</si>
  <si>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</si>
  <si>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</si>
  <si>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</si>
  <si>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</si>
  <si>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</si>
  <si>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</si>
  <si>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</si>
  <si>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</si>
  <si>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</si>
  <si>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</si>
  <si>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</si>
  <si>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</si>
  <si>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</si>
  <si>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</si>
  <si>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</si>
  <si>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</si>
  <si>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</si>
  <si>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</si>
  <si>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</si>
  <si>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</si>
  <si>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</si>
  <si>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</si>
  <si>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</si>
  <si>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</si>
  <si>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</si>
  <si>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</si>
  <si>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</si>
  <si>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</si>
  <si>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</si>
  <si>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</si>
  <si>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</si>
  <si>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</si>
  <si>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</si>
  <si>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</si>
  <si>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</si>
  <si>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</si>
  <si>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</si>
  <si>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</si>
  <si>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</si>
  <si>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</si>
  <si>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</si>
  <si>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</si>
  <si>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</si>
  <si>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</si>
  <si>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</si>
  <si>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</si>
  <si>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</si>
  <si>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</si>
  <si>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</si>
  <si>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</si>
  <si>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</si>
  <si>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</si>
  <si>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</si>
  <si>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</si>
  <si>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</si>
  <si>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</si>
  <si>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</si>
  <si>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</si>
  <si>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</si>
  <si>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</si>
  <si>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</si>
  <si>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</si>
  <si>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</si>
  <si>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</si>
  <si>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</si>
  <si>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</si>
  <si>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</si>
  <si>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</si>
  <si>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</si>
  <si>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</si>
  <si>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</si>
  <si>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</si>
  <si>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</si>
  <si>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</si>
  <si>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</si>
  <si>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</si>
  <si>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</si>
  <si>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</si>
  <si>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</si>
  <si>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</si>
  <si>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</si>
  <si>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</si>
  <si>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</si>
  <si>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</si>
  <si>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</si>
  <si>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</si>
  <si>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</si>
  <si>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</si>
  <si>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</si>
  <si>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</si>
  <si>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</si>
  <si>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</si>
  <si>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</si>
  <si>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</si>
  <si>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</si>
  <si>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</si>
  <si>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</si>
  <si>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</si>
  <si>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</si>
  <si>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</si>
  <si>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</si>
  <si>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</si>
  <si>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</si>
  <si>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</si>
  <si>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</si>
  <si>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</si>
  <si>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</si>
  <si>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</si>
  <si>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</si>
  <si>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</si>
  <si>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</si>
  <si>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</si>
  <si>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</si>
  <si>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</si>
  <si>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</si>
  <si>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</si>
  <si>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</si>
  <si>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</si>
  <si>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</si>
  <si>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</si>
  <si>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</si>
  <si>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</si>
  <si>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</si>
  <si>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</si>
  <si>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</si>
  <si>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</si>
  <si>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</si>
  <si>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</si>
  <si>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</si>
  <si>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</si>
  <si>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</si>
  <si>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</si>
  <si>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</si>
  <si>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</si>
  <si>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</si>
  <si>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</si>
  <si>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</si>
  <si>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</si>
  <si>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</si>
  <si>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</si>
  <si>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</si>
  <si>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</si>
  <si>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</si>
  <si>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</si>
  <si>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</si>
  <si>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</si>
  <si>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</si>
  <si>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</si>
  <si>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</si>
  <si>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</si>
  <si>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</si>
  <si>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</si>
  <si>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</si>
  <si>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</si>
  <si>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</si>
  <si>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</si>
  <si>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</si>
  <si>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</si>
  <si>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</si>
  <si>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</si>
  <si>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</si>
  <si>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</si>
  <si>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</si>
  <si>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</si>
  <si>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</si>
  <si>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</si>
  <si>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</si>
  <si>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</si>
  <si>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</si>
  <si>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</si>
  <si>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</si>
  <si>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</si>
  <si>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</si>
  <si>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</si>
  <si>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</si>
  <si>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</si>
  <si>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</si>
  <si>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</si>
  <si>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</si>
  <si>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</si>
  <si>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</si>
  <si>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</si>
  <si>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</si>
  <si>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</si>
  <si>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</si>
  <si>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</si>
  <si>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</si>
  <si>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</si>
  <si>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</si>
  <si>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</si>
  <si>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</si>
  <si>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</si>
  <si>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</si>
  <si>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</si>
  <si>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</si>
  <si>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</si>
  <si>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</si>
  <si>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</si>
  <si>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</si>
  <si>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</si>
  <si>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</si>
  <si>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</si>
  <si>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</si>
  <si>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</si>
  <si>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</si>
  <si>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</si>
  <si>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</si>
  <si>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</si>
  <si>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</si>
  <si>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</si>
  <si>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</si>
  <si>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</si>
  <si>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</si>
  <si>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</si>
  <si>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</si>
  <si>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</si>
  <si>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</si>
  <si>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</si>
  <si>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</si>
  <si>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</si>
  <si>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</si>
  <si>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</si>
  <si>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</si>
  <si>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</si>
  <si>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</si>
  <si>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</si>
  <si>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</si>
  <si>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</si>
  <si>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</si>
  <si>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</si>
  <si>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</si>
  <si>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</si>
  <si>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</si>
  <si>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</si>
  <si>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</si>
  <si>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</si>
  <si>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</si>
  <si>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</si>
  <si>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</si>
  <si>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</si>
  <si>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</si>
  <si>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</si>
  <si>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</si>
  <si>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</si>
  <si>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</si>
  <si>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</si>
  <si>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</si>
  <si>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</si>
  <si>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</si>
  <si>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</si>
  <si>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</si>
  <si>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</si>
  <si>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</si>
  <si>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</si>
  <si>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</si>
  <si>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</si>
  <si>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</si>
  <si>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</si>
  <si>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</si>
  <si>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</si>
  <si>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</si>
  <si>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</si>
  <si>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</si>
  <si>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</si>
  <si>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</si>
  <si>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</si>
  <si>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</si>
  <si>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</si>
  <si>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</si>
  <si>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</si>
  <si>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</si>
  <si>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</si>
  <si>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</si>
  <si>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</si>
  <si>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</si>
  <si>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</si>
  <si>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</si>
  <si>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</si>
  <si>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</si>
  <si>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</si>
  <si>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</si>
  <si>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</si>
  <si>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</si>
  <si>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</si>
  <si>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</si>
  <si>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</si>
  <si>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</si>
  <si>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</si>
  <si>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</si>
  <si>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</si>
  <si>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</si>
  <si>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</si>
  <si>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</si>
  <si>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</si>
  <si>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</si>
  <si>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</si>
  <si>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</si>
  <si>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</si>
  <si>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</si>
  <si>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</si>
  <si>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</si>
  <si>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</si>
  <si>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</si>
  <si>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</si>
  <si>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</si>
  <si>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</si>
  <si>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</si>
  <si>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</si>
  <si>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</si>
  <si>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</si>
  <si>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</si>
  <si>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</si>
  <si>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</si>
  <si>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</si>
  <si>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</si>
  <si>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</si>
  <si>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</si>
  <si>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</si>
  <si>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</si>
  <si>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</si>
  <si>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</si>
  <si>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</si>
  <si>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</si>
  <si>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</si>
  <si>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</si>
  <si>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</si>
  <si>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</si>
  <si>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</si>
  <si>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</si>
  <si>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</si>
  <si>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</si>
  <si>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</si>
  <si>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</si>
  <si>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</si>
  <si>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</si>
  <si>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</si>
  <si>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</si>
  <si>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</si>
  <si>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</si>
  <si>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</si>
  <si>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</si>
  <si>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</si>
  <si>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</si>
  <si>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</si>
  <si>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</si>
  <si>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</si>
  <si>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</si>
  <si>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</si>
  <si>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</si>
  <si>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</si>
  <si>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</si>
  <si>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</si>
  <si>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</si>
  <si>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</si>
  <si>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</si>
  <si>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</si>
  <si>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</si>
  <si>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</si>
  <si>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</si>
  <si>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</si>
  <si>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</si>
  <si>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</si>
  <si>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</si>
  <si>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</si>
  <si>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</si>
  <si>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</si>
  <si>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</si>
  <si>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</si>
  <si>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</si>
  <si>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</si>
  <si>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</si>
  <si>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</si>
  <si>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</si>
  <si>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</si>
  <si>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</si>
  <si>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</si>
  <si>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</si>
  <si>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</si>
  <si>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</si>
  <si>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</si>
  <si>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</si>
  <si>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</si>
  <si>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</si>
  <si>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</si>
  <si>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</si>
  <si>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</si>
  <si>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</si>
  <si>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</si>
  <si>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</si>
  <si>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</si>
  <si>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</si>
  <si>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</si>
  <si>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</si>
  <si>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</si>
  <si>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</si>
  <si>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</si>
  <si>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</si>
  <si>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</si>
  <si>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</si>
  <si>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</si>
  <si>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</si>
  <si>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</si>
  <si>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</si>
  <si>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</si>
  <si>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</si>
  <si>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</si>
  <si>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</si>
  <si>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</si>
  <si>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</si>
  <si>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</si>
  <si>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</si>
  <si>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</si>
  <si>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</si>
  <si>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</si>
  <si>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</si>
  <si>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</si>
  <si>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</si>
  <si>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</si>
  <si>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</si>
  <si>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</si>
  <si>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</si>
  <si>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</si>
  <si>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</si>
  <si>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</si>
  <si>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</si>
  <si>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</si>
  <si>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</si>
  <si>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</si>
  <si>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</si>
  <si>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</si>
  <si>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</si>
  <si>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</si>
  <si>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</si>
  <si>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</si>
  <si>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</si>
  <si>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</si>
  <si>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</si>
  <si>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</si>
  <si>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</si>
  <si>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</si>
  <si>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</si>
  <si>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</si>
  <si>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</si>
  <si>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</si>
  <si>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</si>
  <si>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</si>
  <si>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</si>
  <si>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</si>
  <si>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</si>
  <si>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</si>
  <si>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</si>
  <si>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</si>
  <si>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</si>
  <si>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</si>
  <si>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</si>
  <si>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</si>
  <si>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</si>
  <si>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</si>
  <si>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</si>
  <si>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</si>
  <si>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</si>
  <si>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</si>
  <si>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</si>
  <si>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</si>
  <si>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</si>
  <si>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</si>
  <si>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</si>
  <si>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</si>
  <si>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</si>
  <si>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</si>
  <si>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</si>
  <si>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</si>
  <si>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</si>
  <si>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</si>
  <si>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</si>
  <si>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</si>
  <si>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</si>
  <si>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</si>
  <si>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</si>
  <si>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</si>
  <si>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</si>
  <si>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</si>
  <si>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</si>
  <si>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</si>
  <si>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</si>
  <si>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</si>
  <si>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</si>
  <si>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</si>
  <si>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</si>
  <si>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</si>
  <si>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</si>
  <si>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</si>
  <si>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</si>
  <si>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</si>
  <si>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</si>
  <si>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</si>
  <si>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</si>
  <si>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</si>
  <si>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</si>
  <si>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</si>
  <si>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</si>
  <si>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</si>
  <si>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</si>
  <si>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</si>
  <si>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</si>
  <si>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</si>
  <si>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</si>
  <si>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</si>
  <si>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</si>
  <si>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</si>
  <si>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</si>
  <si>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</si>
  <si>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</si>
  <si>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</si>
  <si>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</si>
  <si>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</si>
  <si>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</si>
  <si>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</si>
  <si>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</si>
  <si>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</si>
  <si>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</si>
  <si>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</si>
  <si>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</si>
  <si>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</si>
  <si>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</si>
  <si>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</si>
  <si>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</si>
  <si>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</si>
  <si>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</si>
  <si>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</si>
  <si>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</si>
  <si>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</si>
  <si>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</si>
  <si>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</si>
  <si>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</si>
  <si>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</si>
  <si>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</si>
  <si>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</si>
  <si>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</si>
  <si>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</si>
  <si>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</si>
  <si>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</si>
  <si>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</si>
  <si>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</si>
  <si>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</si>
  <si>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</si>
  <si>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</si>
  <si>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</si>
  <si>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</si>
  <si>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</si>
  <si>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</si>
  <si>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</si>
  <si>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</si>
  <si>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</si>
  <si>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</si>
  <si>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</si>
  <si>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</si>
  <si>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</si>
  <si>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</si>
  <si>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</si>
  <si>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</si>
  <si>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</si>
  <si>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</si>
  <si>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</si>
  <si>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</si>
  <si>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</si>
  <si>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</si>
  <si>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</si>
  <si>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</si>
  <si>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</si>
  <si>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</si>
  <si>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</si>
  <si>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</si>
  <si>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</si>
  <si>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</si>
  <si>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</si>
  <si>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</si>
  <si>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</si>
  <si>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</si>
  <si>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</si>
  <si>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</si>
  <si>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</si>
  <si>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</si>
  <si>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</si>
  <si>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</si>
  <si>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</si>
  <si>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</si>
  <si>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</si>
  <si>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</si>
  <si>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</si>
  <si>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</si>
  <si>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</si>
  <si>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</si>
  <si>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</si>
  <si>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</si>
  <si>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</si>
  <si>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</si>
  <si>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</si>
  <si>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</si>
  <si>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</si>
  <si>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</si>
  <si>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</si>
  <si>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</si>
  <si>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</si>
  <si>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</si>
  <si>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</si>
  <si>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</si>
  <si>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</si>
  <si>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</si>
  <si>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</si>
  <si>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</si>
  <si>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</si>
  <si>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</si>
  <si>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</si>
  <si>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</si>
  <si>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</si>
  <si>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</si>
  <si>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</si>
  <si>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</si>
  <si>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</si>
  <si>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</si>
  <si>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</si>
  <si>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</si>
  <si>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</si>
  <si>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</si>
  <si>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</si>
  <si>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</si>
  <si>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</si>
  <si>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</si>
  <si>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</si>
  <si>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</si>
  <si>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</si>
  <si>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</si>
  <si>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</si>
  <si>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</si>
  <si>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</si>
  <si>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</si>
  <si>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</si>
  <si>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</si>
  <si>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</si>
  <si>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</si>
  <si>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</si>
  <si>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</si>
  <si>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</si>
  <si>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</si>
  <si>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</si>
  <si>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</si>
  <si>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</si>
  <si>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</si>
  <si>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</si>
  <si>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</si>
  <si>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</si>
  <si>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</si>
  <si>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</si>
  <si>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</si>
  <si>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</si>
  <si>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</si>
  <si>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</si>
  <si>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</si>
  <si>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</si>
  <si>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</si>
  <si>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</si>
  <si>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</si>
  <si>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</si>
  <si>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</si>
  <si>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</si>
  <si>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</si>
  <si>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</si>
  <si>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</si>
  <si>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</si>
  <si>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</si>
  <si>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</si>
  <si>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</si>
  <si>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</si>
  <si>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</si>
  <si>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</si>
  <si>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</si>
  <si>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</si>
  <si>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</si>
  <si>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</si>
  <si>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</si>
  <si>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</si>
  <si>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</si>
  <si>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</si>
  <si>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</si>
  <si>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</si>
  <si>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</si>
  <si>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</si>
  <si>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</si>
  <si>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</si>
  <si>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</si>
  <si>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</si>
  <si>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</si>
  <si>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</si>
  <si>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</si>
  <si>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</si>
  <si>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</si>
  <si>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</si>
  <si>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</si>
  <si>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</si>
  <si>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</si>
  <si>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</si>
  <si>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</si>
  <si>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</si>
  <si>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</si>
  <si>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</si>
  <si>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</si>
  <si>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</si>
  <si>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</si>
  <si>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</si>
  <si>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</si>
  <si>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</si>
  <si>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</si>
  <si>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</si>
  <si>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</si>
  <si>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</si>
  <si>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</si>
  <si>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</si>
  <si>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</si>
  <si>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</si>
  <si>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</si>
  <si>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</si>
  <si>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</si>
  <si>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</si>
  <si>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</si>
  <si>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</si>
  <si>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</si>
  <si>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</si>
  <si>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</si>
  <si>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</si>
  <si>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</si>
  <si>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</si>
  <si>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</si>
  <si>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</si>
  <si>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</si>
  <si>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</si>
  <si>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</si>
  <si>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</si>
  <si>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</si>
  <si>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</si>
  <si>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</si>
  <si>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</si>
  <si>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</si>
  <si>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</si>
  <si>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</si>
  <si>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</si>
  <si>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</si>
  <si>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</si>
  <si>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</si>
  <si>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</si>
  <si>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</si>
  <si>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</si>
  <si>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</si>
  <si>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</si>
  <si>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</si>
  <si>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</si>
  <si>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</si>
  <si>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</si>
  <si>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</si>
  <si>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</si>
  <si>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</si>
  <si>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</si>
  <si>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</si>
  <si>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</si>
  <si>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</si>
  <si>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</si>
  <si>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</si>
  <si>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</si>
  <si>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</si>
  <si>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</si>
  <si>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</si>
  <si>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</si>
  <si>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</si>
  <si>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</si>
  <si>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</si>
  <si>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</si>
  <si>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</si>
  <si>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</si>
  <si>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</si>
  <si>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</si>
  <si>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</si>
  <si>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</si>
  <si>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</si>
  <si>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</si>
  <si>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</si>
  <si>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</si>
  <si>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</si>
  <si>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</si>
  <si>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</si>
  <si>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</si>
  <si>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</si>
  <si>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</si>
  <si>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</si>
  <si>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</si>
  <si>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</si>
  <si>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</si>
  <si>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</si>
  <si>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</si>
  <si>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</si>
  <si>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</si>
  <si>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</si>
  <si>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</si>
  <si>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</si>
  <si>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</si>
  <si>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</si>
  <si>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</si>
  <si>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</si>
  <si>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</si>
  <si>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</si>
  <si>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</si>
  <si>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</si>
  <si>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</si>
  <si>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</si>
  <si>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</si>
  <si>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</si>
  <si>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</si>
  <si>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</si>
  <si>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</si>
  <si>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</si>
  <si>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</si>
  <si>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</si>
  <si>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</si>
  <si>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</si>
  <si>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</si>
  <si>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</si>
  <si>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</si>
  <si>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</si>
  <si>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</si>
  <si>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</si>
  <si>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</si>
  <si>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</si>
  <si>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</si>
  <si>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</si>
  <si>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</si>
  <si>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</si>
  <si>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</si>
  <si>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</si>
  <si>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</si>
  <si>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</si>
  <si>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</si>
  <si>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</si>
  <si>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</si>
  <si>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</si>
  <si>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</si>
  <si>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</si>
  <si>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</si>
  <si>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</si>
  <si>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</si>
  <si>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</si>
  <si>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</si>
  <si>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</si>
  <si>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</si>
  <si>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</si>
  <si>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</si>
  <si>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</si>
  <si>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</si>
  <si>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</si>
  <si>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</si>
  <si>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</si>
  <si>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</si>
  <si>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</si>
  <si>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</si>
  <si>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</si>
  <si>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</si>
  <si>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</si>
  <si>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</si>
  <si>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</si>
  <si>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</si>
  <si>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</si>
  <si>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</si>
  <si>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</si>
  <si>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</si>
  <si>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</si>
  <si>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</si>
  <si>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</si>
  <si>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</si>
  <si>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</si>
  <si>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</si>
  <si>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</si>
  <si>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</si>
  <si>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</si>
  <si>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</si>
  <si>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</si>
  <si>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</si>
  <si>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</si>
  <si>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</si>
  <si>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</si>
  <si>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</si>
  <si>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</si>
  <si>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</si>
  <si>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</si>
  <si>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</si>
  <si>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</si>
  <si>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</si>
  <si>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</si>
  <si>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</si>
  <si>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</si>
  <si>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</si>
  <si>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</si>
  <si>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</si>
  <si>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</si>
  <si>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</si>
  <si>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</si>
  <si>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</si>
  <si>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</si>
  <si>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</si>
  <si>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</si>
  <si>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</si>
  <si>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</si>
  <si>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</si>
  <si>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</si>
  <si>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</si>
  <si>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</si>
  <si>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</si>
  <si>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</si>
  <si>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</si>
  <si>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</si>
  <si>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</si>
  <si>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</si>
  <si>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</si>
  <si>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</si>
  <si>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</si>
  <si>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</si>
  <si>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</si>
  <si>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</si>
  <si>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</si>
  <si>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</si>
  <si>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</si>
  <si>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</si>
  <si>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</si>
  <si>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</si>
  <si>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</si>
  <si>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</si>
  <si>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</si>
  <si>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</si>
  <si>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</si>
  <si>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</si>
  <si>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</si>
  <si>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</si>
  <si>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</si>
  <si>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</si>
  <si>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</si>
  <si>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</si>
  <si>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</si>
  <si>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</si>
  <si>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</si>
  <si>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</si>
  <si>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</si>
  <si>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</si>
  <si>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</si>
  <si>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</si>
  <si>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</si>
  <si>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</si>
  <si>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</si>
  <si>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</si>
  <si>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</si>
  <si>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</si>
  <si>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</si>
  <si>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</si>
  <si>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</si>
  <si>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</si>
  <si>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</si>
  <si>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</si>
  <si>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</si>
  <si>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</si>
  <si>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</si>
  <si>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</si>
  <si>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</si>
  <si>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</si>
  <si>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</si>
  <si>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</si>
  <si>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</si>
  <si>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</si>
  <si>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</si>
  <si>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</si>
  <si>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</si>
  <si>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</si>
  <si>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</si>
  <si>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</si>
  <si>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</si>
  <si>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</si>
  <si>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</si>
  <si>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</si>
  <si>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</si>
  <si>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</si>
  <si>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</si>
  <si>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</si>
  <si>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</si>
  <si>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</si>
  <si>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</si>
  <si>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</si>
  <si>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</si>
  <si>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</si>
  <si>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</si>
  <si>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</si>
  <si>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</si>
  <si>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</si>
  <si>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</si>
  <si>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</si>
  <si>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</si>
  <si>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</si>
  <si>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</si>
  <si>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</si>
  <si>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</si>
  <si>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</si>
  <si>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</si>
  <si>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</si>
  <si>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</si>
  <si>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</si>
  <si>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</si>
  <si>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</si>
  <si>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</si>
  <si>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</si>
  <si>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</si>
  <si>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</si>
  <si>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</si>
  <si>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</si>
  <si>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</si>
  <si>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</si>
  <si>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</si>
  <si>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</si>
  <si>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</si>
  <si>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</si>
  <si>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</si>
  <si>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</si>
  <si>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</si>
  <si>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</si>
  <si>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</si>
  <si>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</si>
  <si>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</si>
  <si>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</si>
  <si>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</si>
  <si>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</si>
  <si>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</si>
  <si>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</si>
  <si>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</si>
  <si>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</si>
  <si>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</si>
  <si>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</si>
  <si>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</si>
  <si>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</si>
  <si>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</si>
  <si>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</si>
  <si>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</si>
  <si>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</si>
  <si>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</si>
  <si>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</si>
  <si>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</si>
  <si>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</si>
  <si>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</si>
  <si>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</si>
  <si>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</si>
  <si>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</si>
  <si>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</si>
  <si>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</si>
  <si>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</si>
  <si>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</si>
  <si>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</si>
  <si>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</si>
  <si>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</si>
  <si>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</si>
  <si>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</si>
  <si>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</si>
  <si>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</si>
  <si>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</si>
  <si>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</si>
  <si>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</si>
  <si>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</si>
  <si>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</si>
  <si>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</si>
  <si>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</si>
  <si>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</si>
  <si>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</si>
  <si>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</si>
  <si>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</si>
  <si>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</si>
  <si>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</si>
  <si>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</si>
  <si>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</si>
  <si>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</si>
  <si>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</si>
  <si>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</si>
  <si>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</si>
  <si>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</si>
  <si>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</si>
  <si>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</si>
  <si>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</si>
  <si>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</si>
  <si>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</si>
  <si>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</si>
  <si>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</si>
  <si>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</si>
  <si>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</si>
  <si>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</si>
  <si>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</si>
  <si>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</si>
  <si>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</si>
  <si>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</si>
  <si>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</si>
  <si>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</si>
  <si>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</si>
  <si>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</si>
  <si>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</si>
  <si>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</si>
  <si>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</si>
  <si>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</si>
  <si>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</si>
  <si>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</si>
  <si>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</si>
  <si>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</si>
  <si>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</si>
  <si>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</si>
  <si>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</si>
  <si>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</si>
  <si>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</si>
  <si>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</si>
  <si>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</si>
  <si>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</si>
  <si>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</si>
  <si>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</si>
  <si>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</si>
  <si>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</si>
  <si>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</si>
  <si>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</si>
  <si>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</si>
  <si>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</si>
  <si>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</si>
  <si>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</si>
  <si>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</si>
  <si>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</si>
  <si>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</si>
  <si>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</si>
  <si>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</si>
  <si>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</si>
  <si>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</si>
  <si>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</si>
  <si>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</si>
  <si>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</si>
  <si>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</si>
  <si>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</si>
  <si>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</si>
  <si>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</si>
  <si>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</si>
  <si>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</si>
  <si>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</si>
  <si>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</si>
  <si>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</si>
  <si>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</si>
  <si>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</si>
  <si>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</si>
  <si>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</si>
  <si>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</si>
  <si>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</si>
  <si>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</si>
  <si>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</si>
  <si>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</si>
  <si>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</si>
  <si>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</si>
  <si>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</si>
  <si>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</si>
  <si>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</si>
  <si>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</si>
  <si>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</si>
  <si>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</si>
  <si>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</si>
  <si>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</si>
  <si>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</si>
  <si>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</si>
  <si>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</si>
  <si>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</si>
  <si>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</si>
  <si>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</si>
  <si>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</si>
  <si>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</si>
  <si>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</si>
  <si>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</si>
  <si>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</si>
  <si>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</si>
  <si>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</si>
  <si>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</si>
  <si>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</si>
  <si>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</si>
  <si>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</si>
  <si>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</si>
  <si>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</si>
  <si>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</si>
  <si>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</si>
  <si>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</si>
  <si>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</si>
  <si>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</si>
  <si>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</si>
  <si>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</si>
  <si>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</si>
  <si>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</si>
  <si>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</si>
  <si>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</si>
  <si>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</si>
  <si>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</si>
  <si>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</si>
  <si>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</si>
  <si>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</si>
  <si>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</si>
  <si>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</si>
  <si>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</si>
  <si>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</si>
  <si>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</si>
  <si>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</si>
  <si>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</si>
  <si>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</si>
  <si>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</si>
  <si>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</si>
  <si>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</si>
  <si>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</si>
  <si>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</si>
  <si>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</si>
  <si>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</si>
  <si>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</si>
  <si>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</si>
  <si>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</si>
  <si>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</si>
  <si>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</si>
  <si>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</si>
  <si>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</si>
  <si>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</si>
  <si>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</si>
  <si>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</si>
  <si>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</si>
  <si>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</si>
  <si>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</si>
  <si>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</si>
  <si>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</si>
  <si>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</si>
  <si>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</si>
  <si>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</si>
  <si>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</si>
  <si>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</si>
  <si>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</si>
  <si>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</si>
  <si>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</si>
  <si>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</si>
  <si>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</si>
  <si>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</si>
  <si>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</si>
  <si>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</si>
  <si>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</si>
  <si>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</si>
  <si>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</si>
  <si>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</si>
  <si>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</si>
  <si>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</si>
  <si>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</si>
  <si>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</si>
  <si>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</si>
  <si>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</si>
  <si>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</si>
  <si>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</si>
  <si>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</si>
  <si>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</si>
  <si>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</si>
  <si>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</si>
  <si>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</si>
  <si>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</si>
  <si>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</si>
  <si>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</si>
  <si>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</si>
  <si>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</si>
  <si>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</si>
  <si>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</si>
  <si>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</si>
  <si>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</si>
  <si>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</si>
  <si>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</si>
  <si>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</si>
  <si>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</si>
  <si>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</si>
  <si>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</si>
  <si>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</si>
  <si>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</si>
  <si>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</si>
  <si>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</si>
  <si>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</si>
  <si>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</si>
  <si>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</si>
  <si>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</si>
  <si>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</si>
  <si>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</si>
  <si>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</si>
  <si>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</si>
  <si>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</si>
  <si>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</si>
  <si>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</si>
  <si>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</si>
  <si>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</si>
  <si>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</si>
  <si>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</si>
  <si>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</si>
  <si>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</si>
  <si>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</si>
  <si>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</si>
  <si>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</si>
  <si>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</si>
  <si>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</si>
  <si>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</si>
  <si>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</si>
  <si>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</si>
  <si>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</si>
  <si>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</si>
  <si>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</si>
  <si>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</si>
  <si>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</si>
  <si>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</si>
  <si>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</si>
  <si>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</si>
  <si>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</si>
  <si>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</si>
  <si>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</si>
  <si>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</si>
  <si>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</si>
  <si>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</si>
  <si>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</si>
  <si>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</si>
  <si>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</si>
  <si>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</si>
  <si>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</si>
  <si>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</si>
  <si>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</si>
  <si>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</si>
  <si>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</si>
  <si>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</si>
  <si>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</si>
  <si>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</si>
  <si>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</si>
  <si>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</si>
  <si>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</si>
  <si>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</si>
  <si>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</si>
  <si>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</si>
  <si>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</si>
  <si>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</si>
  <si>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</si>
  <si>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</si>
  <si>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</si>
  <si>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</si>
  <si>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</si>
  <si>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</si>
  <si>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</si>
  <si>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</si>
  <si>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</si>
  <si>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</si>
  <si>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</si>
  <si>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</si>
  <si>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</si>
  <si>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</si>
  <si>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</si>
  <si>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</si>
  <si>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</si>
  <si>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</si>
  <si>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</si>
  <si>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</si>
  <si>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</si>
  <si>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</si>
  <si>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</si>
  <si>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</si>
  <si>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</si>
  <si>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</si>
  <si>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</si>
  <si>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</si>
  <si>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</si>
  <si>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</si>
  <si>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</si>
  <si>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</si>
  <si>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</si>
  <si>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</si>
  <si>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</si>
  <si>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</si>
  <si>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</si>
  <si>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</si>
  <si>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</si>
  <si>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</si>
  <si>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</si>
  <si>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</si>
  <si>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</si>
  <si>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</si>
  <si>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</si>
  <si>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</si>
  <si>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</si>
  <si>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</si>
  <si>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</si>
  <si>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</si>
  <si>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</si>
  <si>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</si>
  <si>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</si>
  <si>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</si>
  <si>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</si>
  <si>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</si>
  <si>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</si>
  <si>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</si>
  <si>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</si>
  <si>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</si>
  <si>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</si>
  <si>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</si>
  <si>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</si>
  <si>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</si>
  <si>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</si>
  <si>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</si>
  <si>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</si>
  <si>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</si>
  <si>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</si>
  <si>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</si>
  <si>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</si>
  <si>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</si>
  <si>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</si>
  <si>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</si>
  <si>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</si>
  <si>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</si>
  <si>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</si>
  <si>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</si>
  <si>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</si>
  <si>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</si>
  <si>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</si>
  <si>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</si>
  <si>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</si>
  <si>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</si>
  <si>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</si>
  <si>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</si>
  <si>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</si>
  <si>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</si>
  <si>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</si>
  <si>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</si>
  <si>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</si>
  <si>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</si>
  <si>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</si>
  <si>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</si>
  <si>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</si>
  <si>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</si>
  <si>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</si>
  <si>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</si>
  <si>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</si>
  <si>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</si>
  <si>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</si>
  <si>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</si>
  <si>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</si>
  <si>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</si>
  <si>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</si>
  <si>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</si>
  <si>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</si>
  <si>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</si>
  <si>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</si>
  <si>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</si>
  <si>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</si>
  <si>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</si>
  <si>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</si>
  <si>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</si>
  <si>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</si>
  <si>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</si>
  <si>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</si>
  <si>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</si>
  <si>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</si>
  <si>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</si>
  <si>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</si>
  <si>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</si>
  <si>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</si>
  <si>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</si>
  <si>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</si>
  <si>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</si>
  <si>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</si>
  <si>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</si>
  <si>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</si>
  <si>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</si>
  <si>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</si>
  <si>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</si>
  <si>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</si>
  <si>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</si>
  <si>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</si>
  <si>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</si>
  <si>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</si>
  <si>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</si>
  <si>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</si>
  <si>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</si>
  <si>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</si>
  <si>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</si>
  <si>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</si>
  <si>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</si>
  <si>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</si>
  <si>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</si>
  <si>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</si>
  <si>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</si>
  <si>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</si>
  <si>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</si>
  <si>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</si>
  <si>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</si>
  <si>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</si>
  <si>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</si>
  <si>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</si>
  <si>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</si>
  <si>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</si>
  <si>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</si>
  <si>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</si>
  <si>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</si>
  <si>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</si>
  <si>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</si>
  <si>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</si>
  <si>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</si>
  <si>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</si>
  <si>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</si>
  <si>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</si>
  <si>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</si>
  <si>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</si>
  <si>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</si>
  <si>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</si>
  <si>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</si>
  <si>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</si>
  <si>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</si>
  <si>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</si>
  <si>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</si>
  <si>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</si>
  <si>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</si>
  <si>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</si>
  <si>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</si>
  <si>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</si>
  <si>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</si>
  <si>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</si>
  <si>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</si>
  <si>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</si>
  <si>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</si>
  <si>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</si>
  <si>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</si>
  <si>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</si>
  <si>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</si>
  <si>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</si>
  <si>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</si>
  <si>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</si>
  <si>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</si>
  <si>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</si>
  <si>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</si>
  <si>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</si>
  <si>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</si>
  <si>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</si>
  <si>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</si>
  <si>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</si>
  <si>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</si>
  <si>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</si>
  <si>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</si>
  <si>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</si>
  <si>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</si>
  <si>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</si>
  <si>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</si>
  <si>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</si>
  <si>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</si>
  <si>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</si>
  <si>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</si>
  <si>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</si>
  <si>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</si>
  <si>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</si>
  <si>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</si>
  <si>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</si>
  <si>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</si>
  <si>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</si>
  <si>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</si>
  <si>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</si>
  <si>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</si>
  <si>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</si>
  <si>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</si>
  <si>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</si>
  <si>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</si>
  <si>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</si>
  <si>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</si>
  <si>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</si>
  <si>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</si>
  <si>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</si>
  <si>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</si>
  <si>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</si>
  <si>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</si>
  <si>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</si>
  <si>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</si>
  <si>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</si>
  <si>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</si>
  <si>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</si>
  <si>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</si>
  <si>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</si>
  <si>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</si>
  <si>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</si>
  <si>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</si>
  <si>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</si>
  <si>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</si>
  <si>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</si>
  <si>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</si>
  <si>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</si>
  <si>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</si>
  <si>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</si>
  <si>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</si>
  <si>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</si>
  <si>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</si>
  <si>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</si>
  <si>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</si>
  <si>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</si>
  <si>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</si>
  <si>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</si>
  <si>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</si>
  <si>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</si>
  <si>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</si>
  <si>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</si>
  <si>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</si>
  <si>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</si>
  <si>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</si>
  <si>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</si>
  <si>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</si>
  <si>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</si>
  <si>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</si>
  <si>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</si>
  <si>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</si>
  <si>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</si>
  <si>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</si>
  <si>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</si>
  <si>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</si>
  <si>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</si>
  <si>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</si>
  <si>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</si>
  <si>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</si>
  <si>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</si>
  <si>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</si>
  <si>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</si>
  <si>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</si>
  <si>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</si>
  <si>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</si>
  <si>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</si>
  <si>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</si>
  <si>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</si>
  <si>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</si>
  <si>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</si>
  <si>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</si>
  <si>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</si>
  <si>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</si>
  <si>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</si>
  <si>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</si>
  <si>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</si>
  <si>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</si>
  <si>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</si>
  <si>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</si>
  <si>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</si>
  <si>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</si>
  <si>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</si>
  <si>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</si>
  <si>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</si>
  <si>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</si>
  <si>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</si>
  <si>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</si>
  <si>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</si>
  <si>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</si>
  <si>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</si>
  <si>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</si>
  <si>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</si>
  <si>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</si>
  <si>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</si>
  <si>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</si>
  <si>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</si>
  <si>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</si>
  <si>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</si>
  <si>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</si>
  <si>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</si>
  <si>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</si>
  <si>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</si>
  <si>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</si>
  <si>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</si>
  <si>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</si>
  <si>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</si>
  <si>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</si>
  <si>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</si>
  <si>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</si>
  <si>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</si>
  <si>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</si>
  <si>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</si>
  <si>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</si>
  <si>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</si>
  <si>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</si>
  <si>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</si>
  <si>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</si>
  <si>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</si>
  <si>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</si>
  <si>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</si>
  <si>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</si>
  <si>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</si>
  <si>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</si>
  <si>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</si>
  <si>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</si>
  <si>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</si>
  <si>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</si>
  <si>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</si>
  <si>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</si>
  <si>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</si>
  <si>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</si>
  <si>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</si>
  <si>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</si>
  <si>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</si>
  <si>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</si>
  <si>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</si>
  <si>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</si>
  <si>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</si>
  <si>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</si>
  <si>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</si>
  <si>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</si>
  <si>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</si>
  <si>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</si>
  <si>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</si>
  <si>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</si>
  <si>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</si>
  <si>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</si>
  <si>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</si>
  <si>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</si>
  <si>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</si>
  <si>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</si>
  <si>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</si>
  <si>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</si>
  <si>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</si>
  <si>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</si>
  <si>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</si>
  <si>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</si>
  <si>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</si>
  <si>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</si>
  <si>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</si>
  <si>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</si>
  <si>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</si>
  <si>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</si>
  <si>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</si>
  <si>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</si>
  <si>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</si>
  <si>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</si>
  <si>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</si>
  <si>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</si>
  <si>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</si>
  <si>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</si>
  <si>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</si>
  <si>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</si>
  <si>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</si>
  <si>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</si>
  <si>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</si>
  <si>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</si>
  <si>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</si>
  <si>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</si>
  <si>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</si>
  <si>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</si>
  <si>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</si>
  <si>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</si>
  <si>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</si>
  <si>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</si>
  <si>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</si>
  <si>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</si>
  <si>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</si>
  <si>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</si>
  <si>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</si>
  <si>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</si>
  <si>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</si>
  <si>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</si>
  <si>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</si>
  <si>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</si>
  <si>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</si>
  <si>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</si>
  <si>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</si>
  <si>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</si>
  <si>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</si>
  <si>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</si>
  <si>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</si>
  <si>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</si>
  <si>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</si>
  <si>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</si>
  <si>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</si>
  <si>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</si>
  <si>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</si>
  <si>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</si>
  <si>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</si>
  <si>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</si>
  <si>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</si>
  <si>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</si>
  <si>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</si>
  <si>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</si>
  <si>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</si>
  <si>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</si>
  <si>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</si>
  <si>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</si>
  <si>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</si>
  <si>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</si>
  <si>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</si>
  <si>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</si>
  <si>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</si>
  <si>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</si>
  <si>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</si>
  <si>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</si>
  <si>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</si>
  <si>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</si>
  <si>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</si>
  <si>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</si>
  <si>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</si>
  <si>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</si>
  <si>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</si>
  <si>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</si>
  <si>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</si>
  <si>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</si>
  <si>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</si>
  <si>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</si>
  <si>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</si>
  <si>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</si>
  <si>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</si>
  <si>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</si>
  <si>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</si>
  <si>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</si>
  <si>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</si>
  <si>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</si>
  <si>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</si>
  <si>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</si>
  <si>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</si>
  <si>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</si>
  <si>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</si>
  <si>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</si>
  <si>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</si>
  <si>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</si>
  <si>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</si>
  <si>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</si>
  <si>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</si>
  <si>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</si>
  <si>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</si>
  <si>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</si>
  <si>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</si>
  <si>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</si>
  <si>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</si>
  <si>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</si>
  <si>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</si>
  <si>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</si>
  <si>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</si>
  <si>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</si>
  <si>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</si>
  <si>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</si>
  <si>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</si>
  <si>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</si>
  <si>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</si>
  <si>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</si>
  <si>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</si>
  <si>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</si>
  <si>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</si>
  <si>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</si>
  <si>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</si>
  <si>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</si>
  <si>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</si>
  <si>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</si>
  <si>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</si>
  <si>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</si>
  <si>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</si>
  <si>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</si>
  <si>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</si>
  <si>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</si>
  <si>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</si>
  <si>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</si>
  <si>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</si>
  <si>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</si>
  <si>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</si>
  <si>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</si>
  <si>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</si>
  <si>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</si>
  <si>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</si>
  <si>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</si>
  <si>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</si>
  <si>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</si>
  <si>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</si>
  <si>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</si>
  <si>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</si>
  <si>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</si>
  <si>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</si>
  <si>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</si>
  <si>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</si>
  <si>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</si>
  <si>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</si>
  <si>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</si>
  <si>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</si>
  <si>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</si>
  <si>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</si>
  <si>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</si>
  <si>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</si>
  <si>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</si>
  <si>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</si>
  <si>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</si>
  <si>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</si>
  <si>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</si>
  <si>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</si>
  <si>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</si>
  <si>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</si>
  <si>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</si>
  <si>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</si>
  <si>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</si>
  <si>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</si>
  <si>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</si>
  <si>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</si>
  <si>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</si>
  <si>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</si>
  <si>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</si>
  <si>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</si>
  <si>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</si>
  <si>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</si>
  <si>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</si>
  <si>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</si>
  <si>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</si>
  <si>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</si>
  <si>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</si>
  <si>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</si>
  <si>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</si>
  <si>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</si>
  <si>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</si>
  <si>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</si>
  <si>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</si>
  <si>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</si>
  <si>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</si>
  <si>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</si>
  <si>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</si>
  <si>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</si>
  <si>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</si>
  <si>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</si>
  <si>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</si>
  <si>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</si>
  <si>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</si>
  <si>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</si>
  <si>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</si>
  <si>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</si>
  <si>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</si>
  <si>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</si>
  <si>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</si>
  <si>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</si>
  <si>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</si>
  <si>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</si>
  <si>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</si>
  <si>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</si>
  <si>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</si>
  <si>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</si>
  <si>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</si>
  <si>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</si>
  <si>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</si>
  <si>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</si>
  <si>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</si>
  <si>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</si>
  <si>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</si>
  <si>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</si>
  <si>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</si>
  <si>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</si>
  <si>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</si>
  <si>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</si>
  <si>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</si>
  <si>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</si>
  <si>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</si>
  <si>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</si>
  <si>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</si>
  <si>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</si>
  <si>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</si>
  <si>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</si>
  <si>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</si>
  <si>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</si>
  <si>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</si>
  <si>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</si>
  <si>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</si>
  <si>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</si>
  <si>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</si>
  <si>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</si>
  <si>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</si>
  <si>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</si>
  <si>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</si>
  <si>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</si>
  <si>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</si>
  <si>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</si>
  <si>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</si>
  <si>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</si>
  <si>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</si>
  <si>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</si>
  <si>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</si>
  <si>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</si>
  <si>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</si>
  <si>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</si>
  <si>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</si>
  <si>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</si>
  <si>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</si>
  <si>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</si>
  <si>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</si>
  <si>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</si>
  <si>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</si>
  <si>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</si>
  <si>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</si>
  <si>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</si>
  <si>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</si>
  <si>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</si>
  <si>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</si>
  <si>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</si>
  <si>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</si>
  <si>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</si>
  <si>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</si>
  <si>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</si>
  <si>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</si>
  <si>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</si>
  <si>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</si>
  <si>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</si>
  <si>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</si>
  <si>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</si>
  <si>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</si>
  <si>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</si>
  <si>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</si>
  <si>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</si>
  <si>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</si>
  <si>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</si>
  <si>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</si>
  <si>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</si>
  <si>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</si>
  <si>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</si>
  <si>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</si>
  <si>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</si>
  <si>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</si>
  <si>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</si>
  <si>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</si>
  <si>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</si>
  <si>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</si>
  <si>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</si>
  <si>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</si>
  <si>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</si>
  <si>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</si>
  <si>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</si>
  <si>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</si>
  <si>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</si>
  <si>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</si>
  <si>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</si>
  <si>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</si>
  <si>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</si>
  <si>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</si>
  <si>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</si>
  <si>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</si>
  <si>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</si>
  <si>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</si>
  <si>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</si>
  <si>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</si>
  <si>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</si>
  <si>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</si>
  <si>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</si>
  <si>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</si>
  <si>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</si>
  <si>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</si>
  <si>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</si>
  <si>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</si>
  <si>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</si>
  <si>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</si>
  <si>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</si>
  <si>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</si>
  <si>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</si>
  <si>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</si>
  <si>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</si>
  <si>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</si>
  <si>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</si>
  <si>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</si>
  <si>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</si>
  <si>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</si>
  <si>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</si>
  <si>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</si>
  <si>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</si>
  <si>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</si>
  <si>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</si>
  <si>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</si>
  <si>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</si>
  <si>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</si>
  <si>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</si>
  <si>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</si>
  <si>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</si>
  <si>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</si>
  <si>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</si>
  <si>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</si>
  <si>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</si>
  <si>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</si>
  <si>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</si>
  <si>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</si>
  <si>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</si>
  <si>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</si>
  <si>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</si>
  <si>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</si>
  <si>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</si>
  <si>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</si>
  <si>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</si>
  <si>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</si>
  <si>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</si>
  <si>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</si>
  <si>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</si>
  <si>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</si>
  <si>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</si>
  <si>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</si>
  <si>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</si>
  <si>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</si>
  <si>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</si>
  <si>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</si>
  <si>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</si>
  <si>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</si>
  <si>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</si>
  <si>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</si>
  <si>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</si>
  <si>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</si>
  <si>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</si>
  <si>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</si>
  <si>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</si>
  <si>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</si>
  <si>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</si>
  <si>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</si>
  <si>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</si>
  <si>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</si>
  <si>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</si>
  <si>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</si>
  <si>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</si>
  <si>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</si>
  <si>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</si>
  <si>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</si>
  <si>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</si>
  <si>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</si>
  <si>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</si>
  <si>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</si>
  <si>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</si>
  <si>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</si>
  <si>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</si>
  <si>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</si>
  <si>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</si>
  <si>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</si>
  <si>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</si>
  <si>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</si>
  <si>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</si>
  <si>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</si>
  <si>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</si>
  <si>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</si>
  <si>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</si>
  <si>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</si>
  <si>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</si>
  <si>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</si>
  <si>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</si>
  <si>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</si>
  <si>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</si>
  <si>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</si>
  <si>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</si>
  <si>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</si>
  <si>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</si>
  <si>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</si>
  <si>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</si>
  <si>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</si>
  <si>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</si>
  <si>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</si>
  <si>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</si>
  <si>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</si>
  <si>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</si>
  <si>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</si>
  <si>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</si>
  <si>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</si>
  <si>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</si>
  <si>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</si>
  <si>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</si>
  <si>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</si>
  <si>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</si>
  <si>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</si>
  <si>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</si>
  <si>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</si>
  <si>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</si>
  <si>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</si>
  <si>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</si>
  <si>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</si>
  <si>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</si>
  <si>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</si>
  <si>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</si>
  <si>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</si>
  <si>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</si>
  <si>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</si>
  <si>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</si>
  <si>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</si>
  <si>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</si>
  <si>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</si>
  <si>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</si>
  <si>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</si>
  <si>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</si>
  <si>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</si>
  <si>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</si>
  <si>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</si>
  <si>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</si>
  <si>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</si>
  <si>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</si>
  <si>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</si>
  <si>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</si>
  <si>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</si>
  <si>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</si>
  <si>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</si>
  <si>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</si>
  <si>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</si>
  <si>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</si>
  <si>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</si>
  <si>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</si>
  <si>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</si>
  <si>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</si>
  <si>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</si>
  <si>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</si>
  <si>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</si>
  <si>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</si>
  <si>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</si>
  <si>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</si>
  <si>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</si>
  <si>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</si>
  <si>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</si>
  <si>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</si>
  <si>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</si>
  <si>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</si>
  <si>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</si>
  <si>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</si>
  <si>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</si>
  <si>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</si>
  <si>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</si>
  <si>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</si>
  <si>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</si>
  <si>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</si>
  <si>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</si>
  <si>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</si>
  <si>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</si>
  <si>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</si>
  <si>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</si>
  <si>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</si>
  <si>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</si>
  <si>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</si>
  <si>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</si>
  <si>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</si>
  <si>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</si>
  <si>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</si>
  <si>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</si>
  <si>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</si>
  <si>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</si>
  <si>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</si>
  <si>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</si>
  <si>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</si>
  <si>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</si>
  <si>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</si>
  <si>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</si>
  <si>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</si>
  <si>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</si>
  <si>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</si>
  <si>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</si>
  <si>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</si>
  <si>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</si>
  <si>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</si>
  <si>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</si>
  <si>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</si>
  <si>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</si>
  <si>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</si>
  <si>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</si>
  <si>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</si>
  <si>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</si>
  <si>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</si>
  <si>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</si>
  <si>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</si>
  <si>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</si>
  <si>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</si>
  <si>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</si>
  <si>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</si>
  <si>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</si>
  <si>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</si>
  <si>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</si>
  <si>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</si>
  <si>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</si>
  <si>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</si>
  <si>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</si>
  <si>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</si>
  <si>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</si>
  <si>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</si>
  <si>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</si>
  <si>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</si>
  <si>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</si>
  <si>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</si>
  <si>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</si>
  <si>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</si>
  <si>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</si>
  <si>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</si>
  <si>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</si>
  <si>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</si>
  <si>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</si>
  <si>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</si>
  <si>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</si>
  <si>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</si>
  <si>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</si>
  <si>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</si>
  <si>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</si>
  <si>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</si>
  <si>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</si>
  <si>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</si>
  <si>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</si>
  <si>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</si>
  <si>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</si>
  <si>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</si>
  <si>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</si>
  <si>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</si>
  <si>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</si>
  <si>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</si>
  <si>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</si>
  <si>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</si>
  <si>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</si>
  <si>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</si>
  <si>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</si>
  <si>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</si>
  <si>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</si>
  <si>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</si>
  <si>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</si>
  <si>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</si>
  <si>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</si>
  <si>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</si>
  <si>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</si>
  <si>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</si>
  <si>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</si>
  <si>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</si>
  <si>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</si>
  <si>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</si>
  <si>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</si>
  <si>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</si>
  <si>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</si>
  <si>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</si>
  <si>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</si>
  <si>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</si>
  <si>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</si>
  <si>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</si>
  <si>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</si>
  <si>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</si>
  <si>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</si>
  <si>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</si>
  <si>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</si>
  <si>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</si>
  <si>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</si>
  <si>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</si>
  <si>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</si>
  <si>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</si>
  <si>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</si>
  <si>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</si>
  <si>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</si>
  <si>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</si>
  <si>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</si>
  <si>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</si>
  <si>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</si>
  <si>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</si>
  <si>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</si>
  <si>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</si>
  <si>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</si>
  <si>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</si>
  <si>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</si>
  <si>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</si>
  <si>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</si>
  <si>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</si>
  <si>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</si>
  <si>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</si>
  <si>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</si>
  <si>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</si>
  <si>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</si>
  <si>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</si>
  <si>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</si>
  <si>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</si>
  <si>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</si>
  <si>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</si>
  <si>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</si>
  <si>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</si>
  <si>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</si>
  <si>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</si>
  <si>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</si>
  <si>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</si>
  <si>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</si>
  <si>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</si>
  <si>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</si>
  <si>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</si>
  <si>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</si>
  <si>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</si>
  <si>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</si>
  <si>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</si>
  <si>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</si>
  <si>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</si>
  <si>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</si>
  <si>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</si>
  <si>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</si>
  <si>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</si>
  <si>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</si>
  <si>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</si>
  <si>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</si>
  <si>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</si>
  <si>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</si>
  <si>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</si>
  <si>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</si>
  <si>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</si>
  <si>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</si>
  <si>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</si>
  <si>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</si>
  <si>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</si>
  <si>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</si>
  <si>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</si>
  <si>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</si>
  <si>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</si>
  <si>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</si>
  <si>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</si>
  <si>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</si>
  <si>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</si>
  <si>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</si>
  <si>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</si>
  <si>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</si>
  <si>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</si>
  <si>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</si>
  <si>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</si>
  <si>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</si>
  <si>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</si>
  <si>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</si>
  <si>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</si>
  <si>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</si>
  <si>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</si>
  <si>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</si>
  <si>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</si>
  <si>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</si>
  <si>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</si>
  <si>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</si>
  <si>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</si>
  <si>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</si>
  <si>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</si>
  <si>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</si>
  <si>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</si>
  <si>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</si>
  <si>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</si>
  <si>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</si>
  <si>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</si>
  <si>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</si>
  <si>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</si>
  <si>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</si>
  <si>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</si>
  <si>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</si>
  <si>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</si>
  <si>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</si>
  <si>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</si>
  <si>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</si>
  <si>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</si>
  <si>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</si>
  <si>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</si>
  <si>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</si>
  <si>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</si>
  <si>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</si>
  <si>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</si>
  <si>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</si>
  <si>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</si>
  <si>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</si>
  <si>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</si>
  <si>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</si>
  <si>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</si>
  <si>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</si>
  <si>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</si>
  <si>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</si>
  <si>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</si>
  <si>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</si>
  <si>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</si>
  <si>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</si>
  <si>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</si>
  <si>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</si>
  <si>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</si>
  <si>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</si>
  <si>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</si>
  <si>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</si>
  <si>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</si>
  <si>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</si>
  <si>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</si>
  <si>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</si>
  <si>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</si>
  <si>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</si>
  <si>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</si>
  <si>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</si>
  <si>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</si>
  <si>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</si>
  <si>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</si>
  <si>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</si>
  <si>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</si>
  <si>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</si>
  <si>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</si>
  <si>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</si>
  <si>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</si>
  <si>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</si>
  <si>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</si>
  <si>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</si>
  <si>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</si>
  <si>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</si>
  <si>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</si>
  <si>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</si>
  <si>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</si>
  <si>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</si>
  <si>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</si>
  <si>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</si>
  <si>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</si>
  <si>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</si>
  <si>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</si>
  <si>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</si>
  <si>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</si>
  <si>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</si>
  <si>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</si>
  <si>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</si>
  <si>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</si>
  <si>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</si>
  <si>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</si>
  <si>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</si>
  <si>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</si>
  <si>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</si>
  <si>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</si>
  <si>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</si>
  <si>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</si>
  <si>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</si>
  <si>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</si>
  <si>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</si>
  <si>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</si>
  <si>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</si>
  <si>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</si>
  <si>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</si>
  <si>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</si>
  <si>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</si>
  <si>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</si>
  <si>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</si>
  <si>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</si>
  <si>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</si>
  <si>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</si>
  <si>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</si>
  <si>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</si>
  <si>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</si>
  <si>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</si>
  <si>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</si>
  <si>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</si>
  <si>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</si>
  <si>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</si>
  <si>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</si>
  <si>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</si>
  <si>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</si>
  <si>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</si>
  <si>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</si>
  <si>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</si>
  <si>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</si>
  <si>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</si>
  <si>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</si>
  <si>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</si>
  <si>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</si>
  <si>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</si>
  <si>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</si>
  <si>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</si>
  <si>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</si>
  <si>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</si>
  <si>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</si>
  <si>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</si>
  <si>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</si>
  <si>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</si>
  <si>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</si>
  <si>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</si>
  <si>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</si>
  <si>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</si>
  <si>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</si>
  <si>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</si>
  <si>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</si>
  <si>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</si>
  <si>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</si>
  <si>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</si>
  <si>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</si>
  <si>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</si>
  <si>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</si>
  <si>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</si>
  <si>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</si>
  <si>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</si>
  <si>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</si>
  <si>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</si>
  <si>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</si>
  <si>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</si>
  <si>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</si>
  <si>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</si>
  <si>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</si>
  <si>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</si>
  <si>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</si>
  <si>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</si>
  <si>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</si>
  <si>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</si>
  <si>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</si>
  <si>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</si>
  <si>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</si>
  <si>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</si>
  <si>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</si>
  <si>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</si>
  <si>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</si>
  <si>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</si>
  <si>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</si>
  <si>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</si>
  <si>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</si>
  <si>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</si>
  <si>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</si>
  <si>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</si>
  <si>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</si>
  <si>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</si>
  <si>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</si>
  <si>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</si>
  <si>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</si>
  <si>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</si>
  <si>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</si>
  <si>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</si>
  <si>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</si>
  <si>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</si>
  <si>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</si>
  <si>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</si>
  <si>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</si>
  <si>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</si>
  <si>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</si>
  <si>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</si>
  <si>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</si>
  <si>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</si>
  <si>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</si>
  <si>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</si>
  <si>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</si>
  <si>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</si>
  <si>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</si>
  <si>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</si>
  <si>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</si>
  <si>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</si>
  <si>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</si>
  <si>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</si>
  <si>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</si>
  <si>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</si>
  <si>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</si>
  <si>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</si>
  <si>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</si>
  <si>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</si>
  <si>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</si>
  <si>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</si>
  <si>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</si>
  <si>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</si>
  <si>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</si>
  <si>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</si>
  <si>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</si>
  <si>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</si>
  <si>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</si>
  <si>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</si>
  <si>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</si>
  <si>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</si>
  <si>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</si>
  <si>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</si>
  <si>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</si>
  <si>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</si>
  <si>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</si>
  <si>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</si>
  <si>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</si>
  <si>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</si>
  <si>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</si>
  <si>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</si>
  <si>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</si>
  <si>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</si>
  <si>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</si>
  <si>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</si>
  <si>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</si>
  <si>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</si>
  <si>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</si>
  <si>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</si>
  <si>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</si>
  <si>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</si>
  <si>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</si>
  <si>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</si>
  <si>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</si>
  <si>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</si>
  <si>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</si>
  <si>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</si>
  <si>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</si>
  <si>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</si>
  <si>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</si>
  <si>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</si>
  <si>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</si>
  <si>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</si>
  <si>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</si>
  <si>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</si>
  <si>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</si>
  <si>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</si>
  <si>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</si>
  <si>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</si>
  <si>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</si>
  <si>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</si>
  <si>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</si>
  <si>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</si>
  <si>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</si>
  <si>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</si>
  <si>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</si>
  <si>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</si>
  <si>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</si>
  <si>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</si>
  <si>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</si>
  <si>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</si>
  <si>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</si>
  <si>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</si>
  <si>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</si>
  <si>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</si>
  <si>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</si>
  <si>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</si>
  <si>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</si>
  <si>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</si>
  <si>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</si>
  <si>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</si>
  <si>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</si>
  <si>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</si>
  <si>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</si>
  <si>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</si>
  <si>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</si>
  <si>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</si>
  <si>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</si>
  <si>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</si>
  <si>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</si>
  <si>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</si>
  <si>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</si>
  <si>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</si>
  <si>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</si>
  <si>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</si>
  <si>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</si>
  <si>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</si>
  <si>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</si>
  <si>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</si>
  <si>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</si>
  <si>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</si>
  <si>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</si>
  <si>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</si>
  <si>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</si>
  <si>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</si>
  <si>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</si>
  <si>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</si>
  <si>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</si>
  <si>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</si>
  <si>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</si>
  <si>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</si>
  <si>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</si>
  <si>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</si>
  <si>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</si>
  <si>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</si>
  <si>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</si>
  <si>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</si>
  <si>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</si>
  <si>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</si>
  <si>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</si>
  <si>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</si>
  <si>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</si>
  <si>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</si>
  <si>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</si>
  <si>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</si>
  <si>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</si>
  <si>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</si>
  <si>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</si>
  <si>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</si>
  <si>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</si>
  <si>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</si>
  <si>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</si>
  <si>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</si>
  <si>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</si>
  <si>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</si>
  <si>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</si>
  <si>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</si>
  <si>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</si>
  <si>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</si>
  <si>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</si>
  <si>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</si>
  <si>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</si>
  <si>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</si>
  <si>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</si>
  <si>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</si>
  <si>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</si>
  <si>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</si>
  <si>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</si>
  <si>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</si>
  <si>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</si>
  <si>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</si>
  <si>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</si>
  <si>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</si>
  <si>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</si>
  <si>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</si>
  <si>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</si>
  <si>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</si>
  <si>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</si>
  <si>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</si>
  <si>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</si>
  <si>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</si>
  <si>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</si>
  <si>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</si>
  <si>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</si>
  <si>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</si>
  <si>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</si>
  <si>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</si>
  <si>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</si>
  <si>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</si>
  <si>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</si>
  <si>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</si>
  <si>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</si>
  <si>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</si>
  <si>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</si>
  <si>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</si>
  <si>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</si>
  <si>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</si>
  <si>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</si>
  <si>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</si>
  <si>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</si>
  <si>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</si>
  <si>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</si>
  <si>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</si>
  <si>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</si>
  <si>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</si>
  <si>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</si>
  <si>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</si>
  <si>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</si>
  <si>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</si>
  <si>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</si>
  <si>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</si>
  <si>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</si>
  <si>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</si>
  <si>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</si>
  <si>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</si>
  <si>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</si>
  <si>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</si>
  <si>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</si>
  <si>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</si>
  <si>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</si>
  <si>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</si>
  <si>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</si>
  <si>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</si>
  <si>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</si>
  <si>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</si>
  <si>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</si>
  <si>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</si>
  <si>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</si>
  <si>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</si>
  <si>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</si>
  <si>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</si>
  <si>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</si>
  <si>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</si>
  <si>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</si>
  <si>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</si>
  <si>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</si>
  <si>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</si>
  <si>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</si>
  <si>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</si>
  <si>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</si>
  <si>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</si>
  <si>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</si>
  <si>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</si>
  <si>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</si>
  <si>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</si>
  <si>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</si>
  <si>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</si>
  <si>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</si>
  <si>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</si>
  <si>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</si>
  <si>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</si>
  <si>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</si>
  <si>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</si>
  <si>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</si>
  <si>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</si>
  <si>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</si>
  <si>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</si>
  <si>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</si>
  <si>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</si>
  <si>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</si>
  <si>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</si>
  <si>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</si>
  <si>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</si>
  <si>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</si>
  <si>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</si>
  <si>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</si>
  <si>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</si>
  <si>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</si>
  <si>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</si>
  <si>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</si>
  <si>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</si>
  <si>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</si>
  <si>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</si>
  <si>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</si>
  <si>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</si>
  <si>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</si>
  <si>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</si>
  <si>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</si>
  <si>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</si>
  <si>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</si>
  <si>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</si>
  <si>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</si>
  <si>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</si>
  <si>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</si>
  <si>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</si>
  <si>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</si>
  <si>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</si>
  <si>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</si>
  <si>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</si>
  <si>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</si>
  <si>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</si>
  <si>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</si>
  <si>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</si>
  <si>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</si>
  <si>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</si>
  <si>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</si>
  <si>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</si>
  <si>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</si>
  <si>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</si>
  <si>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</si>
  <si>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</si>
  <si>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</si>
  <si>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</si>
  <si>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</si>
  <si>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</si>
  <si>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</si>
  <si>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</si>
  <si>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</si>
  <si>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</si>
  <si>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</si>
  <si>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</si>
  <si>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</si>
  <si>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</si>
  <si>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</si>
  <si>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</si>
  <si>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</si>
  <si>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</si>
  <si>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</si>
  <si>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</si>
  <si>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</si>
  <si>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</si>
  <si>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</si>
  <si>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</si>
  <si>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</si>
  <si>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</si>
  <si>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</si>
  <si>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</si>
  <si>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</si>
  <si>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</si>
  <si>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</si>
  <si>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</si>
  <si>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</si>
  <si>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</si>
  <si>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</si>
  <si>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</si>
  <si>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</si>
  <si>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</si>
  <si>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</si>
  <si>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</si>
  <si>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</si>
  <si>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</si>
  <si>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</si>
  <si>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</si>
  <si>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</si>
  <si>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</si>
  <si>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</si>
  <si>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</si>
  <si>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</si>
  <si>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</si>
  <si>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</si>
  <si>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</si>
  <si>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</si>
  <si>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</si>
  <si>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</si>
  <si>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</si>
  <si>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</si>
  <si>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</si>
  <si>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</si>
  <si>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</si>
  <si>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</si>
  <si>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</si>
  <si>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</si>
  <si>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</si>
  <si>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</si>
  <si>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</si>
  <si>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</si>
  <si>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</si>
  <si>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</si>
  <si>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</si>
  <si>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</si>
  <si>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</si>
  <si>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</si>
  <si>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</si>
  <si>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</si>
  <si>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</si>
  <si>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</si>
  <si>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</si>
  <si>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</si>
  <si>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</si>
  <si>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</si>
  <si>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</si>
  <si>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</si>
  <si>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</si>
  <si>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</si>
  <si>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</si>
  <si>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</si>
  <si>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</si>
  <si>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</si>
  <si>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</si>
  <si>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</si>
  <si>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</si>
  <si>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</si>
  <si>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</si>
  <si>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</si>
  <si>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</si>
  <si>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</si>
  <si>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</si>
  <si>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</si>
  <si>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</si>
  <si>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</si>
  <si>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</si>
  <si>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</si>
  <si>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</si>
  <si>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</si>
  <si>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</si>
  <si>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</si>
  <si>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</si>
  <si>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</si>
  <si>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</si>
  <si>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</si>
  <si>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</si>
  <si>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</si>
  <si>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</si>
  <si>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</si>
  <si>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</si>
  <si>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</si>
  <si>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</si>
  <si>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</si>
  <si>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</si>
  <si>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</si>
  <si>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</si>
  <si>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</si>
  <si>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</si>
  <si>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</si>
  <si>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</si>
  <si>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</si>
  <si>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</si>
  <si>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</si>
  <si>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</si>
  <si>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</si>
  <si>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</si>
  <si>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</si>
  <si>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</si>
  <si>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</si>
  <si>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</si>
  <si>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</si>
  <si>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</si>
  <si>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</si>
  <si>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</si>
  <si>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</si>
  <si>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</si>
  <si>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</si>
  <si>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</si>
  <si>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</si>
  <si>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</si>
  <si>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</si>
  <si>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</si>
  <si>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</si>
  <si>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</si>
  <si>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</si>
  <si>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</si>
  <si>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</si>
  <si>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</si>
  <si>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</si>
  <si>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</si>
  <si>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</si>
  <si>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</si>
  <si>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</si>
  <si>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</si>
  <si>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</si>
  <si>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</si>
  <si>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</si>
  <si>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</si>
  <si>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</si>
  <si>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</si>
  <si>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</si>
  <si>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</si>
  <si>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</si>
  <si>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</si>
  <si>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</si>
  <si>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</si>
  <si>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</si>
  <si>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</si>
  <si>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</si>
  <si>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</si>
  <si>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</si>
  <si>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</si>
  <si>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</si>
  <si>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</si>
  <si>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</si>
  <si>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</si>
  <si>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</si>
  <si>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</si>
  <si>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</si>
  <si>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</si>
  <si>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</si>
  <si>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</si>
  <si>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</si>
  <si>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</si>
  <si>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</si>
  <si>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</si>
  <si>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</si>
  <si>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</si>
  <si>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</si>
  <si>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</si>
  <si>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</si>
  <si>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</si>
  <si>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</si>
  <si>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</si>
  <si>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</si>
  <si>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</si>
  <si>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</si>
  <si>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</si>
  <si>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</si>
  <si>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</si>
  <si>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</si>
  <si>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</si>
  <si>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</si>
  <si>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</si>
  <si>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</si>
  <si>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</si>
  <si>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</si>
  <si>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</si>
  <si>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</si>
  <si>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</si>
  <si>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</si>
  <si>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</si>
  <si>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</si>
  <si>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</si>
  <si>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</si>
  <si>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</si>
  <si>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</si>
  <si>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</si>
  <si>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</si>
  <si>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</si>
  <si>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</si>
  <si>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</si>
  <si>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</si>
  <si>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</si>
  <si>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</si>
  <si>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</si>
  <si>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</si>
  <si>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</si>
  <si>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</si>
  <si>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</si>
  <si>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</si>
  <si>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</si>
  <si>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</si>
  <si>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</si>
  <si>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</si>
  <si>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</si>
  <si>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</si>
  <si>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</si>
  <si>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</si>
  <si>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</si>
  <si>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</si>
  <si>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</si>
  <si>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</si>
  <si>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</si>
  <si>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</si>
  <si>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</si>
  <si>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</si>
  <si>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</si>
  <si>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</si>
  <si>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</si>
  <si>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</si>
  <si>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</si>
  <si>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</si>
  <si>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</si>
  <si>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</si>
  <si>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</si>
  <si>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</si>
  <si>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</si>
  <si>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</si>
  <si>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</si>
  <si>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</si>
  <si>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</si>
  <si>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</si>
  <si>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</si>
  <si>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</si>
  <si>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</si>
  <si>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</si>
  <si>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</si>
  <si>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</si>
  <si>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</si>
  <si>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</si>
  <si>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</si>
  <si>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</si>
  <si>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</si>
  <si>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</si>
  <si>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</si>
  <si>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</si>
  <si>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</si>
  <si>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</si>
  <si>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</si>
  <si>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</si>
  <si>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</si>
  <si>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</si>
  <si>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</si>
  <si>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</si>
  <si>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</si>
  <si>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</si>
  <si>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</si>
  <si>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</si>
  <si>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</si>
  <si>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</si>
  <si>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</si>
  <si>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</si>
  <si>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</si>
  <si>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</si>
  <si>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</si>
  <si>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</si>
  <si>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</si>
  <si>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</si>
  <si>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</si>
  <si>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</si>
  <si>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</si>
  <si>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</si>
  <si>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</si>
  <si>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</si>
  <si>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</si>
  <si>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</si>
  <si>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</si>
  <si>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</si>
  <si>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</si>
  <si>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</si>
  <si>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</si>
  <si>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</si>
  <si>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</si>
  <si>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</si>
  <si>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</si>
  <si>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</si>
  <si>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</si>
  <si>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</si>
  <si>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</si>
  <si>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</si>
  <si>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</si>
  <si>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</si>
  <si>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</si>
  <si>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</si>
  <si>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</si>
  <si>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</si>
  <si>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</si>
  <si>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</si>
  <si>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</si>
  <si>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</si>
  <si>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</si>
  <si>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</si>
  <si>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</si>
  <si>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</si>
  <si>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</si>
  <si>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</si>
  <si>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</si>
  <si>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</si>
  <si>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</si>
  <si>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</si>
  <si>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</si>
  <si>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</si>
  <si>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</si>
  <si>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</si>
  <si>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</si>
  <si>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</si>
  <si>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</si>
  <si>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</si>
  <si>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</si>
  <si>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</si>
  <si>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</si>
  <si>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</si>
  <si>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</si>
  <si>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</si>
  <si>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</si>
  <si>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</si>
  <si>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</si>
  <si>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</si>
  <si>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</si>
  <si>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</si>
  <si>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</si>
  <si>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</si>
  <si>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</si>
  <si>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</si>
  <si>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</si>
  <si>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</si>
  <si>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</si>
  <si>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</si>
  <si>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</si>
  <si>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</si>
  <si>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</si>
  <si>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</si>
  <si>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</si>
  <si>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</si>
  <si>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</si>
  <si>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</si>
  <si>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</si>
  <si>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</si>
  <si>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</si>
  <si>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</si>
  <si>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</si>
  <si>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</si>
  <si>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</si>
  <si>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</si>
  <si>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</si>
  <si>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</si>
  <si>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</si>
  <si>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</si>
  <si>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</si>
  <si>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</si>
  <si>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</si>
  <si>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</si>
  <si>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</si>
  <si>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</si>
  <si>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</si>
  <si>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</si>
  <si>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</si>
  <si>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</si>
  <si>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</si>
  <si>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</si>
  <si>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</si>
  <si>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</si>
  <si>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</si>
  <si>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</si>
  <si>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</si>
  <si>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</si>
  <si>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</si>
  <si>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</si>
  <si>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</si>
  <si>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</si>
  <si>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</si>
  <si>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</si>
  <si>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</si>
  <si>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</si>
  <si>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</si>
  <si>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</si>
  <si>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</si>
  <si>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</si>
  <si>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</si>
  <si>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</si>
  <si>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</si>
  <si>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</si>
  <si>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</si>
  <si>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</si>
  <si>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</si>
  <si>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</si>
  <si>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</si>
  <si>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</si>
  <si>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</si>
  <si>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</si>
  <si>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</si>
  <si>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</si>
  <si>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</si>
  <si>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</si>
  <si>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</si>
  <si>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</si>
  <si>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</si>
  <si>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</si>
  <si>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</si>
  <si>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</si>
  <si>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</si>
  <si>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</si>
  <si>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</si>
  <si>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</si>
  <si>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</si>
  <si>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</si>
  <si>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</si>
  <si>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</si>
  <si>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</si>
  <si>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</si>
  <si>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</si>
  <si>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</si>
  <si>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</si>
  <si>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</si>
  <si>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</si>
  <si>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</si>
  <si>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</si>
  <si>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</si>
  <si>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</si>
  <si>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</si>
  <si>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</si>
  <si>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</si>
  <si>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</si>
  <si>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</si>
  <si>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</si>
  <si>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</si>
  <si>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</si>
  <si>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</si>
  <si>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</si>
  <si>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</si>
  <si>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</si>
  <si>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</si>
  <si>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</si>
  <si>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</si>
  <si>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</si>
  <si>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</si>
  <si>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</si>
  <si>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</si>
  <si>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</si>
  <si>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</si>
  <si>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</si>
  <si>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</si>
  <si>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</si>
  <si>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</si>
  <si>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</si>
  <si>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</si>
  <si>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</si>
  <si>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</si>
  <si>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</si>
  <si>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</si>
  <si>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</si>
  <si>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</si>
  <si>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</si>
  <si>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</si>
  <si>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</si>
  <si>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</si>
  <si>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</si>
  <si>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</si>
  <si>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</si>
  <si>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</si>
  <si>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</si>
  <si>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</si>
  <si>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</si>
  <si>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</si>
  <si>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</si>
  <si>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</si>
  <si>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</si>
  <si>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</si>
  <si>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</si>
  <si>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</si>
  <si>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</si>
  <si>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</si>
  <si>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</si>
  <si>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</si>
  <si>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</si>
  <si>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</si>
  <si>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</si>
  <si>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</si>
  <si>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</si>
  <si>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</si>
  <si>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</si>
  <si>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</si>
  <si>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</si>
  <si>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</si>
  <si>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</si>
  <si>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</si>
  <si>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</si>
  <si>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</si>
  <si>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</si>
  <si>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</si>
  <si>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</si>
  <si>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</si>
  <si>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</si>
  <si>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</si>
  <si>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</si>
  <si>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</si>
  <si>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</si>
  <si>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</si>
  <si>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</si>
  <si>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</si>
  <si>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</si>
  <si>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</si>
  <si>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</si>
  <si>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</si>
  <si>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</si>
  <si>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</si>
  <si>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</si>
  <si>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</si>
  <si>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</si>
  <si>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</si>
  <si>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</si>
  <si>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</si>
  <si>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</si>
  <si>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</si>
  <si>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</si>
  <si>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</si>
  <si>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</si>
  <si>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</si>
  <si>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</si>
  <si>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</si>
  <si>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</si>
  <si>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</si>
  <si>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</si>
  <si>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</si>
  <si>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</si>
  <si>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</si>
  <si>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</si>
  <si>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</si>
  <si>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</si>
  <si>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</si>
  <si>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</si>
  <si>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</si>
  <si>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</si>
  <si>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</si>
  <si>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</si>
  <si>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</si>
  <si>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</si>
  <si>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</si>
  <si>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</si>
  <si>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</si>
  <si>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</si>
  <si>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</si>
  <si>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</si>
  <si>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</si>
  <si>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</si>
  <si>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</si>
  <si>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</si>
  <si>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</si>
  <si>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</si>
  <si>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</si>
  <si>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</si>
  <si>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</si>
  <si>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</si>
  <si>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</si>
  <si>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</si>
  <si>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</si>
  <si>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</si>
  <si>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</si>
  <si>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</si>
  <si>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</si>
  <si>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</si>
  <si>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</si>
  <si>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</si>
  <si>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</si>
  <si>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</si>
  <si>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</si>
  <si>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</si>
  <si>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</si>
  <si>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</si>
  <si>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</si>
  <si>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</si>
  <si>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</si>
  <si>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</si>
  <si>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</si>
  <si>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</si>
  <si>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</si>
  <si>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</si>
  <si>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</si>
  <si>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</si>
  <si>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</si>
  <si>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</si>
  <si>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</si>
  <si>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</si>
  <si>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</si>
  <si>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</si>
  <si>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</si>
  <si>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</si>
  <si>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</si>
  <si>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</si>
  <si>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</si>
  <si>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</si>
  <si>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</si>
  <si>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</si>
  <si>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</si>
  <si>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</si>
  <si>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</si>
  <si>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</si>
  <si>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</si>
  <si>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</si>
  <si>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</si>
  <si>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</si>
  <si>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</si>
  <si>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</si>
  <si>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</si>
  <si>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</si>
  <si>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</si>
  <si>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</si>
  <si>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</si>
  <si>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</si>
  <si>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</si>
  <si>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</si>
  <si>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</si>
  <si>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</si>
  <si>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</si>
  <si>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</si>
  <si>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</si>
  <si>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</si>
  <si>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</si>
  <si>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</si>
  <si>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</si>
  <si>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</si>
  <si>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</si>
  <si>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</si>
  <si>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</si>
  <si>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</si>
  <si>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</si>
  <si>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</si>
  <si>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</si>
  <si>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</si>
  <si>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</si>
  <si>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</si>
  <si>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</si>
  <si>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</si>
  <si>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</si>
  <si>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</si>
  <si>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</si>
  <si>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</si>
  <si>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</si>
  <si>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</si>
  <si>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</si>
  <si>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</si>
  <si>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</si>
  <si>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</si>
  <si>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</si>
  <si>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</si>
  <si>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</si>
  <si>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</si>
  <si>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</si>
  <si>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</si>
  <si>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</si>
  <si>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</si>
  <si>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</si>
  <si>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</si>
  <si>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</si>
  <si>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</si>
  <si>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</si>
  <si>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</si>
  <si>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</si>
  <si>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</si>
  <si>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</si>
  <si>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</si>
  <si>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</si>
  <si>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</si>
  <si>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</si>
  <si>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</si>
  <si>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</si>
  <si>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</si>
  <si>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</si>
  <si>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</si>
  <si>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</si>
  <si>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</si>
  <si>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</si>
  <si>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</si>
  <si>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</si>
  <si>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</si>
  <si>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</si>
  <si>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</si>
  <si>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</si>
  <si>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</si>
  <si>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</si>
  <si>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</si>
  <si>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</si>
  <si>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</si>
  <si>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</si>
  <si>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</si>
  <si>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</si>
  <si>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</si>
  <si>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</si>
  <si>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</si>
  <si>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</si>
  <si>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</si>
  <si>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</si>
  <si>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</si>
  <si>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</si>
  <si>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</si>
  <si>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</si>
  <si>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</si>
  <si>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</si>
  <si>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</si>
  <si>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</si>
  <si>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</si>
  <si>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</si>
  <si>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</si>
  <si>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</si>
  <si>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</si>
  <si>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</si>
  <si>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</si>
  <si>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</si>
  <si>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</si>
  <si>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</si>
  <si>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</si>
  <si>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</si>
  <si>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</si>
  <si>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</si>
  <si>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</si>
  <si>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</si>
  <si>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</si>
  <si>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</si>
  <si>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</si>
  <si>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</si>
  <si>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</si>
  <si>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</si>
  <si>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</si>
  <si>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</si>
  <si>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</si>
  <si>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</si>
  <si>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</si>
  <si>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</si>
  <si>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</si>
  <si>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</si>
  <si>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</si>
  <si>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</si>
  <si>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</si>
  <si>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</si>
  <si>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</si>
  <si>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</si>
  <si>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</si>
  <si>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</si>
  <si>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</si>
  <si>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</si>
  <si>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</si>
  <si>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</si>
  <si>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</si>
  <si>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</si>
  <si>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</si>
  <si>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</si>
  <si>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</si>
  <si>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</si>
  <si>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</si>
  <si>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</si>
  <si>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</si>
  <si>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</si>
  <si>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</si>
  <si>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</si>
  <si>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</si>
  <si>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</si>
  <si>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</si>
  <si>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</si>
  <si>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</si>
  <si>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</si>
  <si>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</si>
  <si>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</si>
  <si>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</si>
  <si>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</si>
  <si>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</si>
  <si>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</si>
  <si>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</si>
  <si>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</si>
  <si>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</si>
  <si>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</si>
  <si>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</si>
  <si>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</si>
  <si>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</si>
  <si>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</si>
  <si>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</si>
  <si>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</si>
  <si>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</si>
  <si>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</si>
  <si>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</si>
  <si>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</si>
  <si>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</si>
  <si>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</si>
  <si>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</si>
  <si>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</si>
  <si>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</si>
  <si>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</si>
  <si>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</si>
  <si>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</si>
  <si>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</si>
  <si>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</si>
  <si>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</si>
  <si>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</si>
  <si>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</si>
  <si>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</si>
  <si>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</si>
  <si>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</si>
  <si>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</si>
  <si>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</si>
  <si>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</si>
  <si>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</si>
  <si>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</si>
  <si>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</si>
  <si>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</si>
  <si>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</si>
  <si>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</si>
  <si>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</si>
  <si>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</si>
  <si>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</si>
  <si>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</si>
  <si>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</si>
  <si>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</si>
  <si>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</si>
  <si>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</si>
  <si>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</si>
  <si>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</si>
  <si>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</si>
  <si>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</si>
  <si>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</si>
  <si>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</si>
  <si>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</si>
  <si>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</si>
  <si>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</si>
  <si>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</si>
  <si>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</si>
  <si>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</si>
  <si>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</si>
  <si>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</si>
  <si>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</si>
  <si>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</si>
  <si>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</si>
  <si>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</si>
  <si>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</si>
  <si>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</si>
  <si>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</si>
  <si>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</si>
  <si>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</si>
  <si>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</si>
  <si>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</si>
  <si>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</si>
  <si>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</si>
  <si>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</si>
  <si>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</si>
  <si>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</si>
  <si>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</si>
  <si>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</si>
  <si>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</si>
  <si>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</si>
  <si>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</si>
  <si>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</si>
  <si>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</si>
  <si>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</si>
  <si>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</si>
  <si>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</si>
  <si>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</si>
  <si>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</si>
  <si>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</si>
  <si>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</si>
  <si>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</si>
  <si>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</si>
  <si>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</si>
  <si>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</si>
  <si>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</si>
  <si>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</si>
  <si>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</si>
  <si>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</si>
  <si>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</si>
  <si>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</si>
  <si>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</si>
  <si>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</si>
  <si>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</si>
  <si>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</si>
  <si>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</si>
  <si>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</si>
  <si>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</si>
  <si>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</si>
  <si>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</si>
  <si>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</si>
  <si>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</si>
  <si>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</si>
  <si>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</si>
  <si>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</si>
  <si>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</si>
  <si>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</si>
  <si>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</si>
  <si>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</si>
  <si>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</si>
  <si>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</si>
  <si>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</si>
  <si>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</si>
  <si>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</si>
  <si>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</si>
  <si>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</si>
  <si>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</si>
  <si>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</si>
  <si>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</si>
  <si>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</si>
  <si>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</si>
  <si>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</si>
  <si>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</si>
  <si>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</si>
  <si>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</si>
  <si>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</si>
  <si>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</si>
  <si>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</si>
  <si>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</si>
  <si>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</si>
  <si>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</si>
  <si>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</si>
  <si>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</si>
  <si>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</si>
  <si>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</si>
  <si>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</si>
  <si>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</si>
  <si>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</si>
  <si>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</si>
  <si>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</si>
  <si>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</si>
  <si>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</si>
  <si>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</si>
  <si>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</si>
  <si>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</si>
  <si>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</si>
  <si>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</si>
  <si>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</si>
  <si>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</si>
  <si>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</si>
  <si>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</si>
  <si>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</si>
  <si>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</si>
  <si>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</si>
  <si>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</si>
  <si>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</si>
  <si>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</si>
  <si>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</si>
  <si>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</si>
  <si>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</si>
  <si>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</si>
  <si>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</si>
  <si>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</si>
  <si>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</si>
  <si>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</si>
  <si>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</si>
  <si>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</si>
  <si>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</si>
  <si>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</si>
  <si>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</si>
  <si>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</si>
  <si>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</si>
  <si>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</si>
  <si>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</si>
  <si>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</si>
  <si>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</si>
  <si>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</si>
  <si>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</si>
  <si>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</si>
  <si>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</si>
  <si>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</si>
  <si>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</si>
  <si>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</si>
  <si>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</si>
  <si>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</si>
  <si>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</si>
  <si>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</si>
  <si>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</si>
  <si>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</si>
  <si>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</si>
  <si>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</si>
  <si>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</si>
  <si>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</si>
  <si>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</si>
  <si>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</si>
  <si>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</si>
  <si>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</si>
  <si>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</si>
  <si>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</si>
  <si>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</si>
  <si>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</si>
  <si>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</si>
  <si>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</si>
  <si>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</si>
  <si>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</si>
  <si>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</si>
  <si>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</si>
  <si>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</si>
  <si>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</si>
  <si>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</si>
  <si>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</si>
  <si>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</si>
  <si>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</si>
  <si>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</si>
  <si>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</si>
  <si>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</si>
  <si>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</si>
  <si>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</si>
  <si>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</si>
  <si>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</si>
  <si>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</si>
  <si>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</si>
  <si>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</si>
  <si>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</si>
  <si>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</si>
  <si>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</si>
  <si>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</si>
  <si>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</si>
  <si>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</si>
  <si>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</si>
  <si>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</si>
  <si>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</si>
  <si>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</si>
  <si>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</si>
  <si>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</si>
  <si>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</si>
  <si>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</si>
  <si>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</si>
  <si>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</si>
  <si>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</si>
  <si>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</si>
  <si>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</si>
  <si>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</si>
  <si>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</si>
  <si>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</si>
  <si>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</si>
  <si>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</si>
  <si>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</si>
  <si>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</si>
  <si>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</si>
  <si>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</si>
  <si>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</si>
  <si>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</si>
  <si>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</si>
  <si>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</si>
  <si>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</si>
  <si>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</si>
  <si>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</si>
  <si>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</si>
  <si>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</si>
  <si>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</si>
  <si>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</si>
  <si>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</si>
  <si>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</si>
  <si>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</si>
  <si>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</si>
  <si>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</si>
  <si>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</si>
  <si>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</si>
  <si>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</si>
  <si>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</si>
  <si>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</si>
  <si>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</si>
  <si>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</si>
  <si>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</si>
  <si>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</si>
  <si>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</si>
  <si>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</si>
  <si>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</si>
  <si>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</si>
  <si>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</si>
  <si>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</si>
  <si>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</si>
  <si>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</si>
  <si>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</si>
  <si>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</si>
  <si>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</si>
  <si>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</si>
  <si>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</si>
  <si>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</si>
  <si>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</si>
  <si>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</si>
  <si>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</si>
  <si>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</si>
  <si>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</si>
  <si>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</si>
  <si>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</si>
  <si>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</si>
  <si>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</si>
  <si>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</si>
  <si>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</si>
  <si>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</si>
  <si>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</si>
  <si>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</si>
  <si>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</si>
  <si>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</si>
  <si>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</si>
  <si>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</si>
  <si>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</si>
  <si>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</si>
  <si>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</si>
  <si>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</si>
  <si>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</si>
  <si>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</si>
  <si>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</si>
  <si>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</si>
  <si>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</si>
  <si>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</si>
  <si>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</si>
  <si>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</si>
  <si>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</si>
  <si>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</si>
  <si>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</si>
  <si>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</si>
  <si>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</si>
  <si>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</si>
  <si>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</si>
  <si>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</si>
  <si>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</si>
  <si>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</si>
  <si>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</si>
  <si>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</si>
  <si>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</si>
  <si>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</si>
  <si>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</si>
  <si>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</si>
  <si>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</si>
  <si>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</si>
  <si>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</si>
  <si>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</si>
  <si>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</si>
  <si>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</si>
  <si>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</si>
  <si>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</si>
  <si>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</si>
  <si>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</si>
  <si>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</si>
  <si>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</si>
  <si>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</si>
  <si>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</si>
  <si>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</si>
  <si>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</si>
  <si>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</si>
  <si>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</si>
  <si>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</si>
  <si>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</si>
  <si>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</si>
  <si>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</si>
  <si>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</si>
  <si>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</si>
  <si>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</si>
  <si>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</si>
  <si>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</si>
  <si>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</si>
  <si>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</si>
  <si>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</si>
  <si>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</si>
  <si>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</si>
  <si>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</si>
  <si>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</si>
  <si>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</si>
  <si>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</si>
  <si>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</si>
  <si>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</si>
  <si>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</si>
  <si>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</si>
  <si>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</si>
  <si>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</si>
  <si>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</si>
  <si>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</si>
  <si>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</si>
  <si>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</si>
  <si>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</si>
  <si>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</si>
  <si>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</si>
  <si>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</si>
  <si>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</si>
  <si>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</si>
  <si>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</si>
  <si>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</si>
  <si>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</si>
  <si>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</si>
  <si>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</si>
  <si>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</si>
  <si>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</si>
  <si>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</si>
  <si>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</si>
  <si>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</si>
  <si>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</si>
  <si>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</si>
  <si>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</si>
  <si>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</si>
  <si>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</si>
  <si>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</si>
  <si>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</si>
  <si>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</si>
  <si>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</si>
  <si>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</si>
  <si>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</si>
  <si>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</si>
  <si>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</si>
  <si>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</si>
  <si>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</si>
  <si>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</si>
  <si>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</si>
  <si>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</si>
  <si>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</si>
  <si>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</si>
  <si>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</si>
  <si>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</si>
  <si>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</si>
  <si>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</si>
  <si>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</si>
  <si>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</si>
  <si>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</si>
  <si>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</si>
  <si>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</si>
  <si>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</si>
  <si>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</si>
  <si>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</si>
  <si>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</si>
  <si>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</si>
  <si>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</si>
  <si>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</si>
  <si>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</si>
  <si>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</si>
  <si>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</si>
  <si>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</si>
  <si>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</si>
  <si>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</si>
  <si>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</si>
  <si>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</si>
  <si>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</si>
  <si>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</si>
  <si>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</si>
  <si>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</si>
  <si>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</si>
  <si>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</si>
  <si>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</si>
  <si>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</si>
  <si>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</si>
  <si>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</si>
  <si>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</si>
  <si>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</si>
  <si>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</si>
  <si>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</si>
  <si>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</si>
  <si>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</si>
  <si>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</si>
  <si>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</si>
  <si>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</si>
  <si>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</si>
  <si>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</si>
  <si>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</si>
  <si>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</si>
  <si>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</si>
  <si>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</si>
  <si>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</si>
  <si>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</si>
  <si>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</si>
  <si>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</si>
  <si>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</si>
  <si>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</si>
  <si>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</si>
  <si>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</si>
  <si>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</si>
  <si>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</si>
  <si>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</si>
  <si>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</si>
  <si>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</si>
  <si>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</si>
  <si>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</si>
  <si>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</si>
  <si>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</si>
  <si>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</si>
  <si>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</si>
  <si>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</si>
  <si>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</si>
  <si>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</si>
  <si>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</si>
  <si>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</si>
  <si>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</si>
  <si>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</si>
  <si>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</si>
  <si>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</si>
  <si>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</si>
  <si>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</si>
  <si>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</si>
  <si>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</si>
  <si>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</si>
  <si>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</si>
  <si>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</si>
  <si>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</si>
  <si>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</si>
  <si>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</si>
  <si>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</si>
  <si>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</si>
  <si>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</si>
  <si>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</si>
  <si>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</si>
  <si>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</si>
  <si>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</si>
  <si>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</si>
  <si>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</si>
  <si>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</si>
  <si>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</si>
  <si>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</si>
  <si>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</si>
  <si>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</si>
  <si>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</si>
  <si>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</si>
  <si>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</si>
  <si>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</si>
  <si>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</si>
  <si>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</si>
  <si>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</si>
  <si>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</si>
  <si>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</si>
  <si>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</si>
  <si>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</si>
  <si>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</si>
  <si>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</si>
  <si>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</si>
  <si>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</si>
  <si>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</si>
  <si>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</si>
  <si>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</si>
  <si>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</si>
  <si>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</si>
  <si>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</si>
  <si>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</si>
  <si>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</si>
  <si>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</si>
  <si>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</si>
  <si>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</si>
  <si>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</si>
  <si>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</si>
  <si>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</si>
  <si>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</si>
  <si>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</si>
  <si>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</si>
  <si>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</si>
  <si>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</si>
  <si>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</si>
  <si>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</si>
  <si>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</si>
  <si>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</si>
  <si>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</si>
  <si>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</si>
  <si>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</si>
  <si>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</si>
  <si>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</si>
  <si>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</si>
  <si>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</si>
  <si>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</si>
  <si>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</si>
  <si>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</si>
  <si>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</si>
  <si>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</si>
  <si>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</si>
  <si>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</si>
  <si>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</si>
  <si>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</si>
  <si>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</si>
  <si>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</si>
  <si>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</si>
  <si>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</si>
  <si>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</si>
  <si>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</si>
  <si>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</si>
  <si>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</si>
  <si>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</si>
  <si>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</si>
  <si>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</si>
  <si>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</si>
  <si>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</si>
  <si>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</si>
  <si>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</si>
  <si>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</si>
  <si>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</si>
  <si>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</si>
  <si>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</si>
  <si>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</si>
  <si>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</si>
  <si>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</si>
  <si>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</si>
  <si>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</si>
  <si>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</si>
  <si>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</si>
  <si>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</si>
  <si>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</si>
  <si>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</si>
  <si>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</si>
  <si>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</si>
  <si>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</si>
  <si>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</si>
  <si>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</si>
  <si>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</si>
  <si>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</si>
  <si>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</si>
  <si>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</si>
  <si>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</si>
  <si>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</si>
  <si>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</si>
  <si>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</si>
  <si>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</si>
  <si>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</si>
  <si>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</si>
  <si>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</si>
  <si>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</si>
  <si>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</si>
  <si>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</si>
  <si>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</si>
  <si>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</si>
  <si>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</si>
  <si>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</si>
  <si>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</si>
  <si>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</si>
  <si>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</si>
  <si>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</si>
  <si>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</si>
  <si>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</si>
  <si>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</si>
  <si>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</si>
  <si>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</si>
  <si>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</si>
  <si>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</si>
  <si>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</si>
  <si>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</si>
  <si>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</si>
  <si>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</si>
  <si>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</si>
  <si>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</si>
  <si>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</si>
  <si>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</si>
  <si>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</si>
  <si>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</si>
  <si>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</si>
  <si>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</si>
  <si>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</si>
  <si>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</si>
  <si>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</si>
  <si>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</si>
  <si>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</si>
  <si>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</si>
  <si>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</si>
  <si>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</si>
  <si>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</si>
  <si>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</si>
  <si>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</si>
  <si>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</si>
  <si>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</si>
  <si>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</si>
  <si>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</si>
  <si>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</si>
  <si>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</si>
  <si>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</si>
  <si>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</si>
  <si>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</si>
  <si>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</si>
  <si>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</si>
  <si>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</si>
  <si>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</si>
  <si>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</si>
  <si>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</si>
  <si>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</si>
  <si>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</si>
  <si>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</si>
  <si>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</si>
  <si>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</si>
  <si>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</si>
  <si>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</si>
  <si>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</si>
  <si>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</si>
  <si>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</si>
  <si>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</si>
  <si>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</si>
  <si>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</si>
  <si>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</si>
  <si>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</si>
  <si>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</si>
  <si>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</si>
  <si>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</si>
  <si>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</si>
  <si>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</si>
  <si>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</si>
  <si>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</si>
  <si>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</si>
  <si>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</si>
  <si>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</si>
  <si>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</si>
  <si>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</si>
  <si>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</si>
  <si>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</si>
  <si>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</si>
  <si>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</si>
  <si>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</si>
  <si>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</si>
  <si>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</si>
  <si>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</si>
  <si>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</si>
  <si>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</si>
  <si>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</si>
  <si>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</si>
  <si>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</si>
  <si>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</si>
  <si>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</si>
  <si>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</si>
  <si>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</si>
  <si>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</si>
  <si>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</si>
  <si>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</si>
  <si>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</si>
  <si>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</si>
  <si>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</si>
  <si>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</si>
  <si>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</si>
  <si>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</si>
  <si>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</si>
  <si>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</si>
  <si>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</si>
  <si>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</si>
  <si>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</si>
  <si>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</si>
  <si>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</si>
  <si>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</si>
  <si>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</si>
  <si>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</si>
  <si>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</si>
  <si>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</si>
  <si>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</si>
  <si>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</si>
  <si>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</si>
  <si>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</si>
  <si>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</si>
  <si>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</si>
  <si>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</si>
  <si>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</si>
  <si>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</si>
  <si>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</si>
  <si>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</si>
  <si>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</si>
  <si>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</si>
  <si>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</si>
  <si>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</si>
  <si>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</si>
  <si>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</si>
  <si>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</si>
  <si>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</si>
  <si>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</si>
  <si>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</si>
  <si>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</si>
  <si>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</si>
  <si>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</si>
  <si>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</si>
  <si>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</si>
  <si>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</si>
  <si>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</si>
  <si>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</si>
  <si>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</si>
  <si>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</si>
  <si>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</si>
  <si>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</si>
  <si>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</si>
  <si>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</si>
  <si>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</si>
  <si>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</si>
  <si>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</si>
  <si>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</si>
  <si>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</si>
  <si>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</si>
  <si>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</si>
  <si>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</si>
  <si>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</si>
  <si>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</si>
  <si>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</si>
  <si>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</si>
  <si>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</si>
  <si>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</si>
  <si>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</si>
  <si>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</si>
  <si>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</si>
  <si>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</si>
  <si>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</si>
  <si>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</si>
  <si>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</si>
  <si>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</si>
  <si>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</si>
  <si>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</si>
  <si>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</si>
  <si>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</si>
  <si>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</si>
  <si>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</si>
  <si>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</si>
  <si>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</si>
  <si>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</si>
  <si>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</si>
  <si>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</si>
  <si>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</si>
  <si>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</si>
  <si>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</si>
  <si>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</si>
  <si>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</si>
  <si>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</si>
  <si>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</si>
  <si>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</si>
  <si>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</si>
  <si>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</si>
  <si>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</si>
  <si>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</si>
  <si>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</si>
  <si>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</si>
  <si>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</si>
  <si>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</si>
  <si>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</si>
  <si>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</si>
  <si>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</si>
  <si>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</si>
  <si>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</si>
  <si>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</si>
  <si>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</si>
  <si>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</si>
  <si>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</si>
  <si>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</si>
  <si>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</si>
  <si>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</si>
  <si>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</si>
  <si>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</si>
  <si>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</si>
  <si>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</si>
  <si>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</si>
  <si>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</si>
  <si>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</si>
  <si>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</si>
  <si>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</si>
  <si>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</si>
  <si>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</si>
  <si>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</si>
  <si>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</si>
  <si>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</si>
  <si>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</si>
  <si>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</si>
  <si>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</si>
  <si>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</si>
  <si>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</si>
  <si>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</si>
  <si>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</si>
  <si>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</si>
  <si>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</si>
  <si>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</si>
  <si>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</si>
  <si>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</si>
  <si>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</si>
  <si>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</si>
  <si>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</si>
  <si>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</si>
  <si>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</si>
  <si>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</si>
  <si>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</si>
  <si>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</si>
  <si>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</si>
  <si>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</si>
  <si>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</si>
  <si>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</si>
  <si>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</si>
  <si>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</si>
  <si>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</si>
  <si>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</si>
  <si>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</si>
  <si>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</si>
  <si>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</si>
  <si>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</si>
  <si>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</si>
  <si>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</si>
  <si>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</si>
  <si>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</si>
  <si>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</si>
  <si>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</si>
  <si>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</si>
  <si>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</si>
  <si>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</si>
  <si>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</si>
  <si>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</si>
  <si>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</si>
  <si>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</si>
  <si>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</si>
  <si>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</si>
  <si>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</si>
  <si>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</si>
  <si>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</si>
  <si>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</si>
  <si>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</si>
  <si>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</si>
  <si>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</si>
  <si>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</si>
  <si>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</si>
  <si>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</si>
  <si>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</si>
  <si>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</si>
  <si>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</si>
  <si>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</si>
  <si>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</si>
  <si>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</si>
  <si>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</si>
  <si>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</si>
  <si>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</si>
  <si>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</si>
  <si>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</si>
  <si>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</si>
  <si>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</si>
  <si>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</si>
  <si>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</si>
  <si>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</si>
  <si>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</si>
  <si>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</si>
  <si>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</si>
  <si>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</si>
  <si>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</si>
  <si>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</si>
  <si>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</si>
  <si>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</si>
  <si>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</si>
  <si>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</si>
  <si>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</si>
  <si>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</si>
  <si>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</si>
  <si>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</si>
  <si>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</si>
  <si>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</si>
  <si>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</si>
  <si>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</si>
  <si>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</si>
  <si>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</si>
  <si>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</si>
  <si>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</si>
  <si>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</si>
  <si>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</si>
  <si>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</si>
  <si>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</si>
  <si>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</si>
  <si>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</si>
  <si>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</si>
  <si>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</si>
  <si>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</si>
  <si>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</si>
  <si>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</si>
  <si>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</si>
  <si>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</si>
  <si>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</si>
  <si>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</si>
  <si>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</si>
  <si>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</si>
  <si>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</si>
  <si>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</si>
  <si>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</si>
  <si>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</si>
  <si>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</si>
  <si>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</si>
  <si>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</si>
  <si>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</si>
  <si>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</si>
  <si>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</si>
  <si>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</si>
  <si>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</si>
  <si>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</si>
  <si>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</si>
  <si>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</si>
  <si>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</si>
  <si>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</si>
  <si>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</si>
  <si>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</si>
  <si>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</si>
  <si>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</si>
  <si>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</si>
  <si>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</si>
  <si>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</si>
  <si>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</si>
  <si>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</si>
  <si>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</si>
  <si>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</si>
  <si>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</si>
  <si>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</si>
  <si>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</si>
  <si>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</si>
  <si>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</si>
  <si>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</si>
  <si>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</si>
  <si>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</si>
  <si>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</si>
  <si>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</si>
  <si>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</si>
  <si>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</si>
  <si>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</si>
  <si>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</si>
  <si>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</si>
  <si>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</si>
  <si>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</si>
  <si>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</si>
  <si>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</si>
  <si>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</si>
  <si>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</si>
  <si>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</si>
  <si>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</si>
  <si>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</si>
  <si>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</si>
  <si>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</si>
  <si>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</si>
  <si>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</si>
  <si>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</si>
  <si>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</si>
  <si>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</si>
  <si>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</si>
  <si>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</si>
  <si>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</si>
  <si>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</si>
  <si>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</si>
  <si>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</si>
  <si>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</si>
  <si>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</si>
  <si>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</si>
  <si>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</si>
  <si>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</si>
  <si>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</si>
  <si>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</si>
  <si>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</si>
  <si>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</si>
  <si>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</si>
  <si>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</si>
  <si>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</si>
  <si>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</si>
  <si>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</si>
  <si>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</si>
  <si>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</si>
  <si>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</si>
  <si>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</si>
  <si>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</si>
  <si>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</si>
  <si>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</si>
  <si>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</si>
  <si>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</si>
  <si>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</si>
  <si>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</si>
  <si>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</si>
  <si>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</si>
  <si>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</si>
  <si>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</si>
  <si>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</si>
  <si>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</si>
  <si>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</si>
  <si>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</si>
  <si>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</si>
  <si>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</si>
  <si>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</si>
  <si>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</si>
  <si>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</si>
  <si>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</si>
  <si>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</si>
  <si>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</si>
  <si>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</si>
  <si>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</si>
  <si>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</si>
  <si>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</si>
  <si>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</si>
  <si>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</si>
  <si>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</si>
  <si>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</si>
  <si>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</si>
  <si>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</si>
  <si>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</si>
  <si>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</si>
  <si>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</si>
  <si>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</si>
  <si>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</si>
  <si>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</si>
  <si>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</si>
  <si>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</si>
  <si>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</si>
  <si>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</si>
  <si>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</si>
  <si>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</si>
  <si>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</si>
  <si>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</si>
  <si>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</si>
  <si>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</si>
  <si>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</si>
  <si>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</si>
  <si>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</si>
  <si>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</si>
  <si>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</si>
  <si>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</si>
  <si>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</si>
  <si>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</si>
  <si>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</si>
  <si>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</si>
  <si>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</si>
  <si>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</si>
  <si>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</si>
  <si>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</si>
  <si>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</si>
  <si>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</si>
  <si>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</si>
  <si>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</si>
  <si>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</si>
  <si>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</si>
  <si>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</si>
  <si>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</si>
  <si>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</si>
  <si>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</si>
  <si>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</si>
  <si>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</si>
  <si>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</si>
  <si>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</si>
  <si>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</si>
  <si>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</si>
  <si>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</si>
  <si>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</si>
  <si>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</si>
  <si>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</si>
  <si>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</si>
  <si>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</si>
  <si>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</si>
  <si>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</si>
  <si>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</si>
  <si>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</si>
  <si>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</si>
  <si>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</si>
  <si>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</si>
  <si>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</si>
  <si>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</si>
  <si>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</si>
  <si>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</si>
  <si>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</si>
  <si>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</si>
  <si>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</si>
  <si>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</si>
  <si>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</si>
  <si>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</si>
  <si>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</si>
  <si>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</si>
  <si>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</si>
  <si>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</si>
  <si>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</si>
  <si>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</si>
  <si>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</si>
  <si>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</si>
  <si>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</si>
  <si>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</si>
  <si>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</si>
  <si>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</si>
  <si>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</si>
  <si>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</si>
  <si>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</si>
  <si>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</si>
  <si>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</si>
  <si>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</si>
  <si>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</si>
  <si>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</si>
  <si>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</si>
  <si>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</si>
  <si>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</si>
  <si>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</si>
  <si>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</si>
  <si>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</si>
  <si>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</si>
  <si>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</si>
  <si>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</si>
  <si>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</si>
  <si>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</si>
  <si>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</si>
  <si>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</si>
  <si>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</si>
  <si>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</si>
  <si>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</si>
  <si>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</si>
  <si>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</si>
  <si>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</si>
  <si>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</si>
  <si>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</si>
  <si>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</si>
  <si>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</si>
  <si>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</si>
  <si>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</si>
  <si>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</si>
  <si>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</si>
  <si>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</si>
  <si>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</si>
  <si>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</si>
  <si>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</si>
  <si>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</si>
  <si>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</si>
  <si>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</si>
  <si>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</si>
  <si>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</si>
  <si>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</si>
  <si>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</si>
  <si>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</si>
  <si>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</si>
  <si>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</si>
  <si>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</si>
  <si>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</si>
  <si>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</si>
  <si>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</si>
  <si>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</si>
  <si>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</si>
  <si>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</si>
  <si>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</si>
  <si>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</si>
  <si>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</si>
  <si>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</si>
  <si>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</si>
  <si>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</si>
  <si>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</si>
  <si>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</si>
  <si>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</si>
  <si>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</si>
  <si>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</si>
  <si>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</si>
  <si>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</si>
  <si>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</si>
  <si>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</si>
  <si>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</si>
  <si>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</si>
  <si>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</si>
  <si>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</si>
  <si>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</si>
  <si>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</si>
  <si>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</si>
  <si>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</si>
  <si>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</si>
  <si>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</si>
  <si>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</si>
  <si>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</si>
  <si>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</si>
  <si>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</si>
  <si>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</si>
  <si>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</si>
  <si>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</si>
  <si>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</si>
  <si>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</si>
  <si>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</si>
  <si>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</si>
  <si>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</si>
  <si>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</si>
  <si>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</si>
  <si>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</si>
  <si>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</si>
  <si>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</si>
  <si>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</si>
  <si>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</si>
  <si>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</si>
  <si>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</si>
  <si>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</si>
  <si>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</si>
  <si>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</si>
  <si>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</si>
  <si>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</si>
  <si>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</si>
  <si>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</si>
  <si>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</si>
  <si>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</si>
  <si>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</si>
  <si>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</si>
  <si>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</si>
  <si>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</si>
  <si>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</si>
  <si>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</si>
  <si>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</si>
  <si>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</si>
  <si>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</si>
  <si>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</si>
  <si>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</si>
  <si>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</si>
  <si>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</si>
  <si>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</si>
  <si>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</si>
  <si>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</si>
  <si>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</si>
  <si>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</si>
  <si>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</si>
  <si>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</si>
  <si>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</si>
  <si>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</si>
  <si>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</si>
  <si>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</si>
  <si>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</si>
  <si>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</si>
  <si>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</si>
  <si>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</si>
  <si>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</si>
  <si>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</si>
  <si>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</si>
  <si>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</si>
  <si>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</si>
  <si>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</si>
  <si>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</si>
  <si>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</si>
  <si>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</si>
  <si>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</si>
  <si>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</si>
  <si>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</si>
  <si>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</si>
  <si>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</si>
  <si>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</si>
  <si>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</si>
  <si>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</si>
  <si>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</si>
  <si>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</si>
  <si>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</si>
  <si>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</si>
  <si>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</si>
  <si>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</si>
  <si>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</si>
  <si>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</si>
  <si>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</si>
  <si>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</si>
  <si>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</si>
  <si>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</si>
  <si>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</si>
  <si>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</si>
  <si>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</si>
  <si>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</si>
  <si>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</si>
  <si>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</si>
  <si>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</si>
  <si>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</si>
  <si>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</si>
  <si>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</si>
  <si>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</si>
  <si>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</si>
  <si>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</si>
  <si>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</si>
  <si>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</si>
  <si>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</si>
  <si>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</si>
  <si>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</si>
  <si>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</si>
  <si>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</si>
  <si>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</si>
  <si>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</si>
  <si>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</si>
  <si>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</si>
  <si>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</si>
  <si>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</si>
  <si>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</si>
  <si>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</si>
  <si>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</si>
  <si>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</si>
  <si>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</si>
  <si>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</si>
  <si>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</si>
  <si>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</si>
  <si>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</si>
  <si>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</si>
  <si>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</si>
  <si>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</si>
  <si>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</si>
  <si>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</si>
  <si>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</si>
  <si>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</si>
  <si>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</si>
  <si>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</si>
  <si>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</si>
  <si>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</si>
  <si>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</si>
  <si>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</si>
  <si>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</si>
  <si>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</si>
  <si>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</si>
  <si>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</si>
  <si>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</si>
  <si>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</si>
  <si>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</si>
  <si>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</si>
  <si>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</si>
  <si>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</si>
  <si>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</si>
  <si>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</si>
  <si>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</si>
  <si>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</si>
  <si>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</si>
  <si>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</si>
  <si>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</si>
  <si>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</si>
  <si>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</si>
  <si>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</si>
  <si>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</si>
  <si>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</si>
  <si>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</si>
  <si>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</si>
  <si>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</si>
  <si>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</si>
  <si>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</si>
  <si>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</si>
  <si>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</si>
  <si>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</si>
  <si>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</si>
  <si>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</si>
  <si>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</si>
  <si>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</si>
  <si>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</si>
  <si>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</si>
  <si>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</si>
  <si>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</si>
  <si>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</si>
  <si>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</si>
  <si>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</si>
  <si>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</si>
  <si>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</si>
  <si>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</si>
  <si>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</si>
  <si>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</si>
  <si>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</si>
  <si>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</si>
  <si>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</si>
  <si>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</si>
  <si>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</si>
  <si>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</si>
  <si>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</si>
  <si>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</si>
  <si>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</si>
  <si>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</si>
  <si>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</si>
  <si>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</si>
  <si>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</si>
  <si>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</si>
  <si>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</si>
  <si>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</si>
  <si>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</si>
  <si>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</si>
  <si>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</si>
  <si>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</si>
  <si>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</si>
  <si>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</si>
  <si>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</si>
  <si>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</si>
  <si>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</si>
  <si>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</si>
  <si>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</si>
  <si>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</si>
  <si>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</si>
  <si>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</si>
  <si>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</si>
  <si>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</si>
  <si>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</si>
  <si>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</si>
  <si>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</si>
  <si>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</si>
  <si>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</si>
  <si>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</si>
  <si>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</si>
  <si>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</si>
  <si>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</si>
  <si>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</si>
  <si>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</si>
  <si>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</si>
  <si>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</si>
  <si>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</si>
  <si>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</si>
  <si>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</si>
  <si>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</si>
  <si>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</si>
  <si>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</si>
  <si>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</si>
  <si>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</si>
  <si>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</si>
  <si>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</si>
  <si>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</si>
  <si>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</si>
  <si>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</si>
  <si>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</si>
  <si>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</si>
  <si>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</si>
  <si>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</si>
  <si>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</si>
  <si>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</si>
  <si>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</si>
  <si>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</si>
  <si>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</si>
  <si>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</si>
  <si>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</si>
  <si>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</si>
  <si>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</si>
  <si>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</si>
  <si>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</si>
  <si>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</si>
  <si>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</si>
  <si>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</si>
  <si>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</si>
  <si>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</si>
  <si>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</si>
  <si>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</si>
  <si>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</si>
  <si>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</si>
  <si>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</si>
  <si>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</si>
  <si>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</si>
  <si>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</si>
  <si>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</si>
  <si>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</si>
  <si>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</si>
  <si>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</si>
  <si>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</si>
  <si>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</si>
  <si>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</si>
  <si>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</si>
  <si>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</si>
  <si>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</si>
  <si>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</si>
  <si>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</si>
  <si>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</si>
  <si>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</si>
  <si>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</si>
  <si>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</si>
  <si>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</si>
  <si>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</si>
  <si>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</si>
  <si>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</si>
  <si>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</si>
  <si>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</si>
  <si>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</si>
  <si>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</si>
  <si>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</si>
  <si>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</si>
  <si>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</si>
  <si>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</si>
  <si>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</si>
  <si>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</si>
  <si>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</si>
  <si>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</si>
  <si>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</si>
  <si>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</si>
  <si>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</si>
  <si>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</si>
  <si>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</si>
  <si>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</si>
  <si>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</si>
  <si>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</si>
  <si>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</si>
  <si>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</si>
  <si>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</si>
  <si>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</si>
  <si>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</si>
  <si>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</si>
  <si>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</si>
  <si>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</si>
  <si>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</si>
  <si>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</si>
  <si>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</si>
  <si>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</si>
  <si>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</si>
  <si>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</si>
  <si>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</si>
  <si>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</si>
  <si>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</si>
  <si>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</si>
  <si>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</si>
  <si>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</si>
  <si>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</si>
  <si>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</si>
  <si>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</si>
  <si>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</si>
  <si>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</si>
  <si>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</si>
  <si>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</si>
  <si>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</si>
  <si>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</si>
  <si>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</si>
  <si>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</si>
  <si>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</si>
  <si>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</si>
  <si>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</si>
  <si>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</si>
  <si>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</si>
  <si>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</si>
  <si>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</si>
  <si>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</si>
  <si>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</si>
  <si>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</si>
  <si>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</si>
  <si>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</si>
  <si>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</si>
  <si>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</si>
  <si>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</si>
  <si>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</si>
  <si>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</si>
  <si>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</si>
  <si>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</si>
  <si>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</si>
  <si>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</si>
  <si>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</si>
  <si>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</si>
  <si>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</si>
  <si>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</si>
  <si>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</si>
  <si>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</si>
  <si>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</si>
  <si>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</si>
  <si>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</si>
  <si>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</si>
  <si>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</si>
  <si>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</si>
  <si>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</si>
  <si>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</si>
  <si>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</si>
  <si>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</si>
  <si>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</si>
  <si>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</si>
  <si>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</si>
  <si>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</si>
  <si>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</si>
  <si>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</si>
  <si>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</si>
  <si>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</si>
  <si>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</si>
  <si>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</si>
  <si>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</si>
  <si>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</si>
  <si>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</si>
  <si>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</si>
  <si>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</si>
  <si>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</si>
  <si>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</si>
  <si>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</si>
  <si>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</si>
  <si>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</si>
  <si>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</si>
  <si>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</si>
  <si>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</si>
  <si>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</si>
  <si>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</si>
  <si>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</si>
  <si>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</si>
  <si>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</si>
  <si>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</si>
  <si>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</si>
  <si>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</si>
  <si>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</si>
  <si>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</si>
  <si>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</si>
  <si>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</si>
  <si>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</si>
  <si>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</si>
  <si>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</si>
  <si>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</si>
  <si>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</si>
  <si>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</si>
  <si>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</si>
  <si>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</si>
  <si>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</si>
  <si>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</si>
  <si>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</si>
  <si>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</si>
  <si>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</si>
  <si>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</si>
  <si>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</si>
  <si>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</si>
  <si>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</si>
  <si>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</si>
  <si>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</si>
  <si>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</si>
  <si>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</si>
  <si>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</si>
  <si>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</si>
  <si>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</si>
  <si>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</si>
  <si>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</si>
  <si>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</si>
  <si>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</si>
  <si>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</si>
  <si>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</si>
  <si>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</si>
  <si>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</si>
  <si>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</si>
  <si>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</si>
  <si>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</si>
  <si>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</si>
  <si>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</si>
  <si>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</si>
  <si>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</si>
  <si>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</si>
  <si>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</si>
  <si>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</si>
  <si>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</si>
  <si>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</si>
  <si>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</si>
  <si>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</si>
  <si>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</si>
  <si>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</si>
  <si>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</si>
  <si>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</si>
  <si>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</si>
  <si>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</si>
  <si>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</si>
  <si>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</si>
  <si>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</si>
  <si>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</si>
  <si>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</si>
  <si>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</si>
  <si>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</si>
  <si>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</si>
  <si>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</si>
  <si>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</si>
  <si>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</si>
  <si>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</si>
  <si>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</si>
  <si>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</si>
  <si>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</si>
  <si>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</si>
  <si>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</si>
  <si>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</si>
  <si>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</si>
  <si>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</si>
  <si>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</si>
  <si>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</si>
  <si>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</si>
  <si>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</si>
  <si>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</si>
  <si>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</si>
  <si>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</si>
  <si>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</si>
  <si>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</si>
  <si>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</si>
  <si>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</si>
  <si>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</si>
  <si>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</si>
  <si>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</si>
  <si>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</si>
  <si>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</si>
  <si>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</si>
  <si>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</si>
  <si>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</si>
  <si>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</si>
  <si>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</si>
  <si>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</si>
  <si>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</si>
  <si>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</si>
  <si>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</si>
  <si>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</si>
  <si>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</si>
  <si>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</si>
  <si>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</si>
  <si>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</si>
  <si>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</si>
  <si>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</si>
  <si>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</si>
  <si>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</si>
  <si>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</si>
  <si>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</si>
  <si>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</si>
  <si>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</si>
  <si>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</si>
  <si>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</si>
  <si>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</si>
  <si>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</si>
  <si>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</si>
  <si>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</si>
  <si>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</si>
  <si>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</si>
  <si>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</si>
  <si>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</si>
  <si>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</si>
  <si>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</si>
  <si>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</si>
  <si>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</si>
  <si>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</si>
  <si>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</si>
  <si>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</si>
  <si>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</si>
  <si>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</si>
  <si>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</si>
  <si>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</si>
  <si>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</si>
  <si>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</si>
  <si>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</si>
  <si>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</si>
  <si>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</si>
  <si>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</si>
  <si>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</si>
  <si>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</si>
  <si>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</si>
  <si>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</si>
  <si>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</si>
  <si>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</si>
  <si>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</si>
  <si>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</si>
  <si>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</si>
  <si>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</si>
  <si>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</si>
  <si>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</si>
  <si>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</si>
  <si>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</si>
  <si>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</si>
  <si>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</si>
  <si>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</si>
  <si>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</si>
  <si>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</si>
  <si>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</si>
  <si>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</si>
  <si>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</si>
  <si>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</si>
  <si>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</si>
  <si>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</si>
  <si>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</si>
  <si>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</si>
  <si>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</si>
  <si>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</si>
  <si>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</si>
  <si>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</si>
  <si>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</si>
  <si>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</si>
  <si>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</si>
  <si>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</si>
  <si>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</si>
  <si>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</si>
  <si>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</si>
  <si>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</si>
  <si>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</si>
  <si>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</si>
  <si>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</si>
  <si>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</si>
  <si>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</si>
  <si>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</si>
  <si>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</si>
  <si>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</si>
  <si>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</si>
  <si>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</si>
  <si>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</si>
  <si>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</si>
  <si>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</si>
  <si>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</si>
  <si>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</si>
  <si>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</si>
  <si>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</si>
  <si>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</si>
  <si>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</si>
  <si>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</si>
  <si>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</si>
  <si>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</si>
  <si>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</si>
  <si>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</si>
  <si>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</si>
  <si>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</si>
  <si>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</si>
  <si>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</si>
  <si>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</si>
  <si>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</si>
  <si>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</si>
  <si>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</si>
  <si>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</si>
  <si>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</si>
  <si>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</si>
  <si>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</si>
  <si>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</si>
  <si>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</si>
  <si>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</si>
  <si>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</si>
  <si>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</si>
  <si>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</si>
  <si>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</si>
  <si>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</si>
  <si>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</si>
  <si>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</si>
  <si>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</si>
  <si>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</si>
  <si>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</si>
  <si>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</si>
  <si>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</si>
  <si>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</si>
  <si>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</si>
  <si>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</si>
  <si>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</si>
  <si>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</si>
  <si>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</si>
  <si>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</si>
  <si>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</si>
  <si>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</si>
  <si>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</si>
  <si>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</si>
  <si>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</si>
  <si>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</si>
  <si>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</si>
  <si>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</si>
  <si>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</si>
  <si>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</si>
  <si>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</si>
  <si>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</si>
  <si>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</si>
  <si>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</si>
  <si>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</si>
  <si>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</si>
  <si>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</si>
  <si>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</si>
  <si>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</si>
  <si>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</si>
  <si>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</si>
  <si>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</si>
  <si>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</si>
  <si>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</si>
  <si>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</si>
  <si>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</si>
  <si>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</si>
  <si>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</si>
  <si>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</si>
  <si>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</si>
  <si>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</si>
  <si>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</si>
  <si>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</si>
  <si>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</si>
  <si>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</si>
  <si>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</si>
  <si>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</si>
  <si>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</si>
  <si>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</si>
  <si>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</si>
  <si>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</si>
  <si>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</si>
  <si>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</si>
  <si>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</si>
  <si>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</si>
  <si>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</si>
  <si>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</si>
  <si>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</si>
  <si>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</si>
  <si>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</si>
  <si>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</si>
  <si>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</si>
  <si>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</si>
  <si>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</si>
  <si>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</si>
  <si>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</si>
  <si>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</si>
  <si>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</si>
  <si>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</si>
  <si>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</si>
  <si>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</si>
  <si>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</si>
  <si>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</si>
  <si>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</si>
  <si>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</si>
  <si>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</si>
  <si>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</si>
  <si>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</si>
  <si>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</si>
  <si>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</si>
  <si>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</si>
  <si>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</si>
  <si>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</si>
  <si>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</si>
  <si>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</si>
  <si>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</si>
  <si>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</si>
  <si>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</si>
  <si>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</si>
  <si>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</si>
  <si>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</si>
  <si>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</si>
  <si>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</si>
  <si>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</si>
  <si>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</si>
  <si>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</si>
  <si>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</si>
  <si>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</si>
  <si>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</si>
  <si>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</si>
  <si>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</si>
  <si>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</si>
  <si>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</si>
  <si>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</si>
  <si>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</si>
  <si>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</si>
  <si>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</si>
  <si>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</si>
  <si>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</si>
  <si>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</si>
  <si>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</si>
  <si>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</si>
  <si>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</si>
  <si>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</si>
  <si>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</si>
  <si>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</si>
  <si>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</si>
  <si>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</si>
  <si>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</si>
  <si>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</si>
  <si>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</si>
  <si>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</si>
  <si>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</si>
  <si>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</si>
  <si>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</si>
  <si>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</si>
  <si>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</si>
  <si>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</si>
  <si>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</si>
  <si>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</si>
  <si>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</si>
  <si>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</si>
  <si>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</si>
  <si>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</si>
  <si>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</si>
  <si>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</si>
  <si>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</si>
  <si>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</si>
  <si>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</si>
  <si>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</si>
  <si>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</si>
  <si>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</si>
  <si>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</si>
  <si>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</si>
  <si>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</si>
  <si>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</si>
  <si>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</si>
  <si>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</si>
  <si>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</si>
  <si>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</si>
  <si>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</si>
  <si>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</si>
  <si>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</si>
  <si>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</si>
  <si>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</si>
  <si>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</si>
  <si>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</si>
  <si>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</si>
  <si>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</si>
  <si>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</si>
  <si>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</si>
  <si>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</si>
  <si>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</si>
  <si>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</si>
  <si>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</si>
  <si>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</si>
  <si>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</si>
  <si>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</si>
  <si>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</si>
  <si>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</si>
  <si>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</si>
  <si>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</si>
  <si>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</si>
  <si>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</si>
  <si>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</si>
  <si>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</si>
  <si>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</si>
  <si>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</si>
  <si>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</si>
  <si>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</si>
  <si>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</si>
  <si>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</si>
  <si>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</si>
  <si>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</si>
  <si>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</si>
  <si>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</si>
  <si>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</si>
  <si>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</si>
  <si>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</si>
  <si>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</si>
  <si>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</si>
  <si>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</si>
  <si>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</si>
  <si>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</si>
  <si>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</si>
  <si>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</si>
  <si>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</si>
  <si>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</si>
  <si>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</si>
  <si>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</si>
  <si>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</si>
  <si>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</si>
  <si>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</si>
  <si>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</si>
  <si>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</si>
  <si>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</si>
  <si>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</si>
  <si>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</si>
  <si>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</si>
  <si>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</si>
  <si>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</si>
  <si>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</si>
  <si>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</si>
  <si>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</si>
  <si>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</si>
  <si>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</si>
  <si>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</si>
  <si>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</si>
  <si>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</si>
  <si>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</si>
  <si>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</si>
  <si>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</si>
  <si>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</si>
  <si>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</si>
  <si>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</si>
  <si>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</si>
  <si>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</si>
  <si>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</si>
  <si>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</si>
  <si>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</si>
  <si>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</si>
  <si>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</si>
  <si>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</si>
  <si>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</si>
  <si>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</si>
  <si>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</si>
  <si>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</si>
  <si>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</si>
  <si>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</si>
  <si>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</si>
  <si>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</si>
  <si>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</si>
  <si>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</si>
  <si>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</si>
  <si>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</si>
  <si>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</si>
  <si>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</si>
  <si>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</si>
  <si>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</si>
  <si>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</si>
  <si>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</si>
  <si>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</si>
  <si>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</si>
  <si>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</si>
  <si>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</si>
  <si>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</si>
  <si>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</si>
  <si>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</si>
  <si>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</si>
  <si>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</si>
  <si>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</si>
  <si>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</si>
  <si>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</si>
  <si>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</si>
  <si>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</si>
  <si>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</si>
  <si>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</si>
  <si>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</si>
  <si>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</si>
  <si>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</si>
  <si>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</si>
  <si>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</si>
  <si>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</si>
  <si>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</si>
  <si>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</si>
  <si>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</si>
  <si>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</si>
  <si>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</si>
  <si>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</si>
  <si>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</si>
  <si>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</si>
  <si>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</si>
  <si>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</si>
  <si>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</si>
  <si>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</si>
  <si>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</si>
  <si>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</si>
  <si>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</si>
  <si>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</si>
  <si>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</si>
  <si>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</si>
  <si>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</si>
  <si>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</si>
  <si>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</si>
  <si>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</si>
  <si>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</si>
  <si>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</si>
  <si>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</si>
  <si>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</si>
  <si>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</si>
  <si>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</si>
  <si>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</si>
  <si>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</si>
  <si>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</si>
  <si>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</si>
  <si>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</si>
  <si>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</si>
  <si>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</si>
  <si>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</si>
  <si>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</si>
  <si>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</si>
  <si>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</si>
  <si>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</si>
  <si>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</si>
  <si>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</si>
  <si>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</si>
  <si>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</si>
  <si>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</si>
  <si>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</si>
  <si>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</si>
  <si>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</si>
  <si>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</si>
  <si>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</si>
  <si>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</si>
  <si>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</si>
  <si>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</si>
  <si>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</si>
  <si>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</si>
  <si>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</si>
  <si>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</si>
  <si>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</si>
  <si>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</si>
  <si>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</si>
  <si>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</si>
  <si>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</si>
  <si>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</si>
  <si>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</si>
  <si>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</si>
  <si>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</si>
  <si>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</si>
  <si>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</si>
  <si>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</si>
  <si>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</si>
  <si>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</si>
  <si>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</si>
  <si>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</si>
  <si>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</si>
  <si>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</si>
  <si>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</si>
  <si>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</si>
  <si>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</si>
  <si>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</si>
  <si>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</si>
  <si>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</si>
  <si>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</si>
  <si>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</si>
  <si>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</si>
  <si>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</si>
  <si>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</si>
  <si>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</si>
  <si>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</si>
  <si>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</si>
  <si>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</si>
  <si>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</si>
  <si>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</si>
  <si>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</si>
  <si>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</si>
  <si>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</si>
  <si>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</si>
  <si>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</si>
  <si>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</si>
  <si>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</si>
  <si>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</si>
  <si>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</si>
  <si>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</si>
  <si>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</si>
  <si>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</si>
  <si>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</si>
  <si>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</si>
  <si>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</si>
  <si>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</si>
  <si>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</si>
  <si>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</si>
  <si>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</si>
  <si>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</si>
  <si>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</si>
  <si>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</si>
  <si>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</si>
  <si>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</si>
  <si>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</si>
  <si>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</si>
  <si>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</si>
  <si>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</si>
  <si>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</si>
  <si>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</si>
  <si>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</si>
  <si>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</si>
  <si>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</si>
  <si>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</si>
  <si>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</si>
  <si>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</si>
  <si>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</si>
  <si>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</si>
  <si>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</si>
  <si>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</si>
  <si>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</si>
  <si>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</si>
  <si>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</si>
  <si>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</si>
  <si>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</si>
  <si>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</si>
  <si>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</si>
  <si>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</si>
  <si>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</si>
  <si>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</si>
  <si>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</si>
  <si>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</si>
  <si>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</si>
  <si>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</si>
  <si>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</si>
  <si>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</si>
  <si>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</si>
  <si>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</si>
  <si>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</si>
  <si>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</si>
  <si>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</si>
  <si>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</si>
  <si>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</si>
  <si>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</si>
  <si>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</si>
  <si>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</si>
  <si>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</si>
  <si>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</si>
  <si>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</si>
  <si>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</si>
  <si>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</si>
  <si>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</si>
  <si>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</si>
  <si>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</si>
  <si>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</si>
  <si>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</si>
  <si>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</si>
  <si>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</si>
  <si>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</si>
  <si>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</si>
  <si>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</si>
  <si>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</si>
  <si>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</si>
  <si>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</si>
  <si>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</si>
  <si>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</si>
  <si>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</si>
  <si>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</si>
  <si>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</si>
  <si>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</si>
  <si>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</si>
  <si>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</si>
  <si>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</si>
  <si>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</si>
  <si>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</si>
  <si>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</si>
  <si>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</si>
  <si>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</si>
  <si>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</si>
  <si>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</si>
  <si>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</si>
  <si>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</si>
  <si>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</si>
  <si>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</si>
  <si>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</si>
  <si>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</si>
  <si>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</si>
  <si>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</si>
  <si>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</si>
  <si>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</si>
  <si>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</si>
  <si>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</si>
  <si>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</si>
  <si>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</si>
  <si>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</si>
  <si>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</si>
  <si>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</si>
  <si>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</si>
  <si>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</si>
  <si>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</si>
  <si>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</si>
  <si>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</si>
  <si>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</si>
  <si>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</si>
  <si>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</si>
  <si>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</si>
  <si>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</si>
  <si>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</si>
  <si>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</si>
  <si>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</si>
  <si>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</si>
  <si>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</si>
  <si>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</si>
  <si>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</si>
  <si>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</si>
  <si>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</si>
  <si>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</si>
  <si>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</si>
  <si>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</si>
  <si>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</si>
  <si>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</si>
  <si>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</si>
  <si>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</si>
  <si>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</si>
  <si>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</si>
  <si>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</si>
  <si>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</si>
  <si>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</si>
  <si>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</si>
  <si>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</si>
  <si>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</si>
  <si>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</si>
  <si>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</si>
  <si>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</si>
  <si>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</si>
  <si>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</si>
  <si>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</si>
  <si>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</si>
  <si>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</si>
  <si>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</si>
  <si>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</si>
  <si>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</si>
  <si>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</si>
  <si>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</si>
  <si>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</si>
  <si>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</si>
  <si>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</si>
  <si>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</si>
  <si>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</si>
  <si>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</si>
  <si>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</si>
  <si>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</si>
  <si>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</si>
  <si>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</si>
  <si>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</si>
  <si>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</si>
  <si>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</si>
  <si>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</si>
  <si>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</si>
  <si>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</si>
  <si>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</si>
  <si>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</si>
  <si>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</si>
  <si>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</si>
  <si>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</si>
  <si>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</si>
  <si>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</si>
  <si>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</si>
  <si>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</si>
  <si>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</si>
  <si>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</si>
  <si>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</si>
  <si>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</si>
  <si>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</si>
  <si>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</si>
  <si>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</si>
  <si>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</si>
  <si>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</si>
  <si>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</si>
  <si>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</si>
  <si>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</si>
  <si>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</si>
  <si>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</si>
  <si>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</si>
  <si>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</si>
  <si>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</si>
  <si>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</si>
  <si>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</si>
  <si>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</si>
  <si>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</si>
  <si>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</si>
  <si>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</si>
  <si>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</si>
  <si>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</si>
  <si>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</si>
  <si>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</si>
  <si>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</si>
  <si>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</si>
  <si>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</si>
  <si>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</si>
  <si>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</si>
  <si>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</si>
  <si>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</si>
  <si>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</si>
  <si>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</si>
  <si>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</si>
  <si>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</si>
  <si>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</si>
  <si>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</si>
  <si>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</si>
  <si>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</si>
  <si>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</si>
  <si>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</si>
  <si>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</si>
  <si>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</si>
  <si>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</si>
  <si>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</si>
  <si>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</si>
  <si>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</si>
  <si>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</si>
  <si>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</si>
  <si>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</si>
  <si>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</si>
  <si>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</si>
  <si>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</si>
  <si>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</si>
  <si>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</si>
  <si>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</si>
  <si>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</si>
  <si>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</si>
  <si>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</si>
  <si>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</si>
  <si>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</si>
  <si>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</si>
  <si>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</si>
  <si>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</si>
  <si>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</si>
  <si>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</si>
  <si>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</si>
  <si>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</si>
  <si>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</si>
  <si>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</si>
  <si>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</si>
  <si>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</si>
  <si>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</si>
  <si>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</si>
  <si>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</si>
  <si>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</si>
  <si>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</si>
  <si>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</si>
  <si>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</si>
  <si>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</si>
  <si>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</si>
  <si>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</si>
  <si>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</si>
  <si>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</si>
  <si>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</si>
  <si>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</si>
  <si>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</si>
  <si>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</si>
  <si>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</si>
  <si>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</si>
  <si>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</si>
  <si>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</si>
  <si>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</si>
  <si>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</si>
  <si>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</si>
  <si>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</si>
  <si>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</si>
  <si>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</si>
  <si>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</si>
  <si>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</si>
  <si>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</si>
  <si>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</si>
  <si>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</si>
  <si>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</si>
  <si>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</si>
  <si>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</si>
  <si>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</si>
  <si>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</si>
  <si>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</si>
  <si>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</si>
  <si>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</si>
  <si>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</si>
  <si>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</si>
  <si>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</si>
  <si>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</si>
  <si>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</si>
  <si>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</si>
  <si>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</si>
  <si>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</si>
  <si>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</si>
  <si>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</si>
  <si>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</si>
  <si>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</si>
  <si>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</si>
  <si>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</si>
  <si>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</si>
  <si>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</si>
  <si>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</si>
  <si>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</si>
  <si>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</si>
  <si>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</si>
  <si>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</si>
  <si>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</si>
  <si>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</si>
  <si>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</si>
  <si>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</si>
  <si>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</si>
  <si>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</si>
  <si>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</si>
  <si>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</si>
  <si>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</si>
  <si>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</si>
  <si>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</si>
  <si>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</si>
  <si>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</si>
  <si>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</si>
  <si>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</si>
  <si>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</si>
  <si>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</si>
  <si>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</si>
  <si>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</si>
  <si>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</si>
  <si>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</si>
  <si>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</si>
  <si>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</si>
  <si>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</si>
  <si>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</si>
  <si>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</si>
  <si>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</si>
  <si>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</si>
  <si>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</si>
  <si>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</si>
  <si>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</si>
  <si>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</si>
  <si>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</si>
  <si>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</si>
  <si>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</si>
  <si>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</si>
  <si>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</si>
  <si>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</si>
  <si>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</si>
  <si>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</si>
  <si>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</si>
  <si>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</si>
  <si>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</si>
  <si>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</si>
  <si>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</si>
  <si>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</si>
  <si>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</si>
  <si>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</si>
  <si>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</si>
  <si>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</si>
  <si>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</si>
  <si>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</si>
  <si>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</si>
  <si>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</si>
  <si>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</si>
  <si>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</si>
  <si>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</si>
  <si>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</si>
  <si>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</si>
  <si>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</si>
  <si>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</si>
  <si>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</si>
  <si>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</si>
  <si>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</si>
  <si>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</si>
  <si>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</si>
  <si>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</si>
  <si>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</si>
  <si>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</si>
  <si>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</si>
  <si>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</si>
  <si>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</si>
  <si>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</si>
  <si>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</si>
  <si>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</si>
  <si>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</si>
  <si>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</si>
  <si>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</si>
  <si>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</si>
  <si>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</si>
  <si>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</si>
  <si>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</si>
  <si>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</si>
  <si>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</si>
  <si>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</si>
  <si>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</si>
  <si>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</si>
  <si>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</si>
  <si>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</si>
  <si>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</si>
  <si>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</si>
  <si>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</si>
  <si>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</si>
  <si>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</si>
  <si>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</si>
  <si>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</si>
  <si>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</si>
  <si>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</si>
  <si>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</si>
  <si>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</si>
  <si>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</si>
  <si>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</si>
  <si>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</si>
  <si>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</si>
  <si>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</si>
  <si>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</si>
  <si>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</si>
  <si>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</si>
  <si>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</si>
  <si>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</si>
  <si>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</si>
  <si>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</si>
  <si>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</si>
  <si>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</si>
  <si>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</si>
  <si>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</si>
  <si>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</si>
  <si>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</si>
  <si>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</si>
  <si>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</si>
  <si>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</si>
  <si>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</si>
  <si>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</si>
  <si>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</si>
  <si>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</si>
  <si>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</si>
  <si>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</si>
  <si>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</si>
  <si>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</si>
  <si>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</si>
  <si>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</si>
  <si>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</si>
  <si>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</si>
  <si>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</si>
  <si>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</si>
  <si>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</si>
  <si>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</si>
  <si>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</si>
  <si>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</si>
  <si>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</si>
  <si>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</si>
  <si>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</si>
  <si>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</si>
  <si>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</si>
  <si>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</si>
  <si>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</si>
  <si>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</si>
  <si>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</si>
  <si>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</si>
  <si>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</si>
  <si>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</si>
  <si>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</si>
  <si>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</si>
  <si>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</si>
  <si>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</si>
  <si>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</si>
  <si>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</si>
  <si>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</si>
  <si>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</si>
  <si>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</si>
  <si>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</si>
  <si>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</si>
  <si>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</si>
  <si>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</si>
  <si>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</si>
  <si>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</si>
  <si>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</si>
  <si>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</si>
  <si>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</si>
  <si>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</si>
  <si>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</si>
  <si>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</si>
  <si>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</si>
  <si>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</si>
  <si>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</si>
  <si>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</si>
  <si>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</si>
  <si>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</si>
  <si>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</si>
  <si>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</si>
  <si>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</si>
  <si>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</si>
  <si>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</si>
  <si>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</si>
  <si>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</si>
  <si>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</si>
  <si>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</si>
  <si>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</si>
  <si>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</si>
  <si>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</si>
  <si>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</si>
  <si>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</si>
  <si>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</si>
  <si>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</si>
  <si>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</si>
  <si>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</si>
  <si>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</si>
  <si>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</si>
  <si>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</si>
  <si>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</si>
  <si>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</si>
  <si>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</si>
  <si>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</si>
  <si>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</si>
  <si>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</si>
  <si>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</si>
  <si>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</si>
  <si>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</si>
  <si>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</si>
  <si>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</si>
  <si>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</si>
  <si>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</si>
  <si>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</si>
  <si>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</si>
  <si>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</si>
  <si>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</si>
  <si>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</si>
  <si>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</si>
  <si>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</si>
  <si>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</si>
  <si>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</si>
  <si>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</si>
  <si>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</si>
  <si>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</si>
  <si>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</si>
  <si>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</si>
  <si>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</si>
  <si>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</si>
  <si>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</si>
  <si>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</si>
  <si>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</si>
  <si>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</si>
  <si>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</si>
  <si>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</si>
  <si>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</si>
  <si>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</si>
  <si>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</si>
  <si>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</si>
  <si>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</si>
  <si>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</si>
  <si>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</si>
  <si>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</si>
  <si>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</si>
  <si>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</si>
  <si>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</si>
  <si>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</si>
  <si>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</si>
  <si>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</si>
  <si>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</si>
  <si>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</si>
  <si>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</si>
  <si>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</si>
  <si>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</si>
  <si>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</si>
  <si>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</si>
  <si>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</si>
  <si>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</si>
  <si>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</si>
  <si>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</si>
  <si>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</si>
  <si>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</si>
  <si>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</si>
  <si>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</si>
  <si>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</si>
  <si>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</si>
  <si>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</si>
  <si>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</si>
  <si>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</si>
  <si>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</si>
  <si>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</si>
  <si>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</si>
  <si>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</si>
  <si>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</si>
  <si>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</si>
  <si>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</si>
  <si>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</si>
  <si>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</si>
  <si>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</si>
  <si>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</si>
  <si>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</si>
  <si>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</si>
  <si>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</si>
  <si>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</si>
  <si>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</si>
  <si>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</si>
  <si>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</si>
  <si>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</si>
  <si>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</si>
  <si>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</si>
  <si>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</si>
  <si>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</si>
  <si>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</si>
  <si>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</si>
  <si>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</si>
  <si>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</si>
  <si>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</si>
  <si>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</si>
  <si>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</si>
  <si>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</si>
  <si>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</si>
  <si>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</si>
  <si>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</si>
  <si>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</si>
  <si>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</si>
  <si>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</si>
  <si>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</si>
  <si>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</si>
  <si>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</si>
  <si>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</si>
  <si>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</si>
  <si>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</si>
  <si>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</si>
  <si>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</si>
  <si>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</si>
  <si>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</si>
  <si>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</si>
  <si>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</si>
  <si>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</si>
  <si>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</si>
  <si>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</si>
  <si>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</si>
  <si>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</si>
  <si>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</si>
  <si>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</si>
  <si>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</si>
  <si>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</si>
  <si>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</si>
  <si>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</si>
  <si>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</si>
  <si>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</si>
  <si>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</si>
  <si>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</si>
  <si>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</si>
  <si>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</si>
  <si>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</si>
  <si>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</si>
  <si>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</si>
  <si>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</si>
  <si>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</si>
  <si>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</si>
  <si>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</si>
  <si>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</si>
  <si>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</si>
  <si>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</si>
  <si>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</si>
  <si>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</si>
  <si>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</si>
  <si>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</si>
  <si>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</si>
  <si>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</si>
  <si>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</si>
  <si>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</si>
  <si>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</si>
  <si>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</si>
  <si>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</si>
  <si>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</si>
  <si>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</si>
  <si>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</si>
  <si>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</si>
  <si>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</si>
  <si>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</si>
  <si>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</si>
  <si>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</si>
  <si>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</si>
  <si>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</si>
  <si>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</si>
  <si>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</si>
  <si>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</si>
  <si>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</si>
  <si>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</si>
  <si>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</si>
  <si>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</si>
  <si>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</si>
  <si>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</si>
  <si>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</si>
  <si>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</si>
  <si>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</si>
  <si>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</si>
  <si>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</si>
  <si>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</si>
  <si>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</si>
  <si>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</si>
  <si>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</si>
  <si>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</si>
  <si>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</si>
  <si>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</si>
  <si>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</si>
  <si>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</si>
  <si>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</si>
  <si>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</si>
  <si>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</si>
  <si>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</si>
  <si>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</si>
  <si>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</si>
  <si>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</si>
  <si>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</si>
  <si>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</si>
  <si>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</si>
  <si>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</si>
  <si>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</si>
  <si>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</si>
  <si>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</si>
  <si>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</si>
  <si>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</si>
  <si>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</si>
  <si>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</si>
  <si>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</si>
  <si>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</si>
  <si>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</si>
  <si>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</si>
  <si>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</si>
  <si>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</si>
  <si>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</si>
  <si>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</si>
  <si>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</si>
  <si>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</si>
  <si>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</si>
  <si>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</si>
  <si>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</si>
  <si>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</si>
  <si>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</si>
  <si>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</si>
  <si>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</si>
  <si>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</si>
  <si>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</si>
  <si>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</si>
  <si>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</si>
  <si>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</si>
  <si>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</si>
  <si>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</si>
  <si>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</si>
  <si>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</si>
  <si>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</si>
  <si>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</si>
  <si>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</si>
  <si>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</si>
  <si>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</si>
  <si>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</si>
  <si>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</si>
  <si>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</si>
  <si>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</si>
  <si>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</si>
  <si>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</si>
  <si>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</si>
  <si>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</si>
  <si>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</si>
  <si>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</si>
  <si>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</si>
  <si>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</si>
  <si>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</si>
  <si>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</si>
  <si>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</si>
  <si>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</si>
  <si>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</si>
  <si>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</si>
  <si>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</si>
  <si>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</si>
  <si>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</si>
  <si>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</si>
  <si>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</si>
  <si>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</si>
  <si>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</si>
  <si>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</si>
  <si>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</si>
  <si>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</si>
  <si>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</si>
  <si>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</si>
  <si>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</si>
  <si>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</si>
  <si>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</si>
  <si>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</si>
  <si>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</si>
  <si>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</si>
  <si>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</si>
  <si>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</si>
  <si>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</si>
  <si>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</si>
  <si>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</si>
  <si>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</si>
  <si>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</si>
  <si>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</si>
  <si>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</si>
  <si>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</si>
  <si>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</si>
  <si>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</si>
  <si>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</si>
  <si>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</si>
  <si>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</si>
  <si>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</si>
  <si>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</si>
  <si>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</si>
  <si>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</si>
  <si>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</si>
  <si>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</si>
  <si>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</si>
  <si>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</si>
  <si>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</si>
  <si>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</si>
  <si>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</si>
  <si>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</si>
  <si>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</si>
  <si>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</si>
  <si>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</si>
  <si>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</si>
  <si>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</si>
  <si>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</si>
  <si>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</si>
  <si>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</si>
  <si>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</si>
  <si>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</si>
  <si>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</si>
  <si>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</si>
  <si>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</si>
  <si>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</si>
  <si>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</si>
  <si>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</si>
  <si>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</si>
  <si>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</si>
  <si>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</si>
  <si>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</si>
  <si>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</si>
  <si>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</si>
  <si>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</si>
  <si>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</si>
  <si>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</si>
  <si>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</si>
  <si>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</si>
  <si>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</si>
  <si>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</si>
  <si>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</si>
  <si>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</si>
  <si>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</si>
  <si>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</si>
  <si>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</si>
  <si>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</si>
  <si>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</si>
  <si>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</si>
  <si>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</si>
  <si>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</si>
  <si>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</si>
  <si>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</si>
  <si>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</si>
  <si>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</si>
  <si>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</si>
  <si>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</si>
  <si>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</si>
  <si>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</si>
  <si>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</si>
  <si>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</si>
  <si>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</si>
  <si>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</si>
  <si>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</si>
  <si>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</si>
  <si>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</si>
  <si>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</si>
  <si>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</si>
  <si>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</si>
  <si>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</si>
  <si>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</si>
  <si>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</si>
  <si>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</si>
  <si>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</si>
  <si>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</si>
  <si>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</si>
  <si>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</si>
  <si>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</si>
  <si>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</si>
  <si>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</si>
  <si>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</si>
  <si>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</si>
  <si>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</si>
  <si>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</si>
  <si>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</si>
  <si>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</si>
  <si>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</si>
  <si>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</si>
  <si>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</si>
  <si>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</si>
  <si>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</si>
  <si>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</si>
  <si>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</si>
  <si>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</si>
  <si>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</si>
  <si>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</si>
  <si>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</si>
  <si>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</si>
  <si>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</si>
  <si>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</si>
  <si>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</si>
  <si>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</si>
  <si>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</si>
  <si>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</si>
  <si>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</si>
  <si>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</si>
  <si>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</si>
  <si>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</si>
  <si>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</si>
  <si>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</si>
  <si>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</si>
  <si>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</si>
  <si>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</si>
  <si>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</si>
  <si>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</si>
  <si>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</si>
  <si>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</si>
  <si>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</si>
  <si>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</si>
  <si>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</si>
  <si>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</si>
  <si>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</si>
  <si>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</si>
  <si>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</si>
  <si>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</si>
  <si>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</si>
  <si>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</si>
  <si>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</si>
  <si>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</si>
  <si>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</si>
  <si>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</si>
  <si>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</si>
  <si>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</si>
  <si>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</si>
  <si>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</si>
  <si>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</si>
  <si>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</si>
  <si>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</si>
  <si>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</si>
  <si>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</si>
  <si>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</si>
  <si>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</si>
  <si>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</si>
  <si>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</si>
  <si>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</si>
  <si>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</si>
  <si>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</si>
  <si>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</si>
  <si>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</si>
  <si>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</si>
  <si>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</si>
  <si>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</si>
  <si>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</si>
  <si>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</si>
  <si>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</si>
  <si>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</si>
  <si>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</si>
  <si>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</si>
  <si>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</si>
  <si>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</si>
  <si>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</si>
  <si>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</si>
  <si>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</si>
  <si>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</si>
  <si>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</si>
  <si>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</si>
  <si>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</si>
  <si>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</si>
  <si>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</si>
  <si>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</si>
  <si>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</si>
  <si>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</si>
  <si>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</si>
  <si>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</si>
  <si>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</si>
  <si>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</si>
  <si>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</si>
  <si>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</si>
  <si>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</si>
  <si>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</si>
  <si>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</si>
  <si>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</si>
  <si>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</si>
  <si>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</si>
  <si>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</si>
  <si>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</si>
  <si>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</si>
  <si>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</si>
  <si>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</si>
  <si>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</si>
  <si>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</si>
  <si>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</si>
  <si>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</si>
  <si>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</si>
  <si>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</si>
  <si>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</si>
  <si>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</si>
  <si>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</si>
  <si>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</si>
  <si>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</si>
  <si>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</si>
  <si>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</si>
  <si>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</si>
  <si>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</si>
  <si>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</si>
  <si>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</si>
  <si>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</si>
  <si>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</si>
  <si>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</si>
  <si>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</si>
  <si>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</si>
  <si>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</si>
  <si>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</si>
  <si>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</si>
  <si>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</si>
  <si>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</si>
  <si>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</si>
  <si>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</si>
  <si>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</si>
  <si>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</si>
  <si>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</si>
  <si>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</si>
  <si>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</si>
  <si>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</si>
  <si>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</si>
  <si>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</si>
  <si>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</si>
  <si>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</si>
  <si>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</si>
  <si>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</si>
  <si>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</si>
  <si>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</si>
  <si>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</si>
  <si>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</si>
  <si>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</si>
  <si>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</si>
  <si>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</si>
  <si>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</si>
  <si>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</si>
  <si>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</si>
  <si>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</si>
  <si>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</si>
  <si>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</si>
  <si>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</si>
  <si>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</si>
  <si>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</si>
  <si>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</si>
  <si>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</si>
  <si>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</si>
  <si>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</si>
  <si>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</si>
  <si>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</si>
  <si>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</si>
  <si>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</si>
  <si>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</si>
  <si>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</si>
  <si>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</si>
  <si>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</si>
  <si>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</si>
  <si>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</si>
  <si>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</si>
  <si>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</si>
  <si>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</si>
  <si>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</si>
  <si>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</si>
  <si>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</si>
  <si>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</si>
  <si>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</si>
  <si>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</si>
  <si>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</si>
  <si>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</si>
  <si>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</si>
  <si>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</si>
  <si>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</si>
  <si>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</si>
  <si>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</si>
  <si>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</si>
  <si>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</si>
  <si>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</si>
  <si>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</si>
  <si>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</si>
  <si>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</si>
  <si>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</si>
  <si>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</si>
  <si>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</si>
  <si>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</si>
  <si>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</si>
  <si>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</si>
  <si>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</si>
  <si>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</si>
  <si>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</si>
  <si>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</si>
  <si>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</si>
  <si>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</si>
  <si>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</si>
  <si>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</si>
  <si>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</si>
  <si>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</si>
  <si>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</si>
  <si>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</si>
  <si>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</si>
  <si>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</si>
  <si>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</si>
  <si>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</si>
  <si>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</si>
  <si>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</si>
  <si>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</si>
  <si>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</si>
  <si>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</si>
  <si>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</si>
  <si>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</si>
  <si>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</si>
  <si>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</si>
  <si>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</si>
  <si>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</si>
  <si>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</si>
  <si>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</si>
  <si>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</si>
  <si>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</si>
  <si>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</si>
  <si>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</si>
  <si>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</si>
  <si>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</si>
  <si>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</si>
  <si>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</si>
  <si>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</si>
  <si>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</si>
  <si>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</si>
  <si>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</si>
  <si>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</si>
  <si>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</si>
  <si>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</si>
  <si>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</si>
  <si>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</si>
  <si>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</si>
  <si>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</si>
  <si>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</si>
  <si>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</si>
  <si>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</si>
  <si>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</si>
  <si>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</si>
  <si>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</si>
  <si>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</si>
  <si>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</si>
  <si>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</si>
  <si>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</si>
  <si>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</si>
  <si>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</si>
  <si>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</si>
  <si>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</si>
  <si>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</si>
  <si>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</si>
  <si>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</si>
  <si>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</si>
  <si>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</si>
  <si>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</si>
  <si>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</si>
  <si>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</si>
  <si>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</si>
  <si>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</si>
  <si>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</si>
  <si>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</si>
  <si>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</si>
  <si>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</si>
  <si>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</si>
  <si>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</si>
  <si>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</si>
  <si>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</si>
  <si>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</si>
  <si>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</si>
  <si>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</si>
  <si>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</si>
  <si>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</si>
  <si>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</si>
  <si>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</si>
  <si>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</si>
  <si>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</si>
  <si>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</si>
  <si>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</si>
  <si>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</si>
  <si>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</si>
  <si>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</si>
  <si>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</si>
  <si>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</si>
  <si>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</si>
  <si>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</si>
  <si>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</si>
  <si>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</si>
  <si>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</si>
  <si>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</si>
  <si>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</si>
  <si>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</si>
  <si>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</si>
  <si>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</si>
  <si>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</si>
  <si>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</si>
  <si>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</si>
  <si>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</si>
  <si>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</si>
  <si>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</si>
  <si>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</si>
  <si>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</si>
  <si>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</si>
  <si>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</si>
  <si>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</si>
  <si>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</si>
  <si>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</si>
  <si>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</si>
  <si>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</si>
  <si>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</si>
  <si>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</si>
  <si>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</si>
  <si>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</si>
  <si>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</si>
  <si>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</si>
  <si>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</si>
  <si>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</si>
  <si>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</si>
  <si>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</si>
  <si>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</si>
  <si>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</si>
  <si>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</si>
  <si>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</si>
  <si>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</si>
  <si>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</si>
  <si>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</si>
  <si>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</si>
  <si>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</si>
  <si>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</si>
  <si>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</si>
  <si>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</si>
  <si>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</si>
  <si>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</si>
  <si>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</si>
  <si>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</si>
  <si>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</si>
  <si>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</si>
  <si>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</si>
  <si>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</si>
  <si>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</si>
  <si>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</si>
  <si>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</si>
  <si>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</si>
  <si>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</si>
  <si>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</si>
  <si>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</si>
  <si>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</si>
  <si>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</si>
  <si>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</si>
  <si>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</si>
  <si>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</si>
  <si>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</si>
  <si>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</si>
  <si>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</si>
  <si>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</si>
  <si>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</si>
  <si>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</si>
  <si>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</si>
  <si>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</si>
  <si>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</si>
  <si>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</si>
  <si>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</si>
  <si>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</si>
  <si>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</si>
  <si>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</si>
  <si>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</si>
  <si>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</si>
  <si>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</si>
  <si>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</si>
  <si>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</si>
  <si>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</si>
  <si>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</si>
  <si>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</si>
  <si>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</si>
  <si>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</si>
  <si>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</si>
  <si>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</si>
  <si>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</si>
  <si>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</si>
  <si>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</si>
  <si>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</si>
  <si>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</si>
  <si>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</si>
  <si>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</si>
  <si>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</si>
  <si>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</si>
  <si>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</si>
  <si>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</si>
  <si>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</si>
  <si>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</si>
  <si>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</si>
  <si>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</si>
  <si>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</si>
  <si>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</si>
  <si>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</si>
  <si>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</si>
  <si>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</si>
  <si>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</si>
  <si>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</si>
  <si>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</si>
  <si>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</si>
  <si>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</si>
  <si>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</si>
  <si>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</si>
  <si>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</si>
  <si>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</si>
  <si>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</si>
  <si>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</si>
  <si>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</si>
  <si>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</si>
  <si>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</si>
  <si>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</si>
  <si>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</si>
  <si>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</si>
  <si>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</si>
  <si>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</si>
  <si>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</si>
  <si>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</si>
  <si>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</si>
  <si>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</si>
  <si>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</si>
  <si>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</si>
  <si>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</si>
  <si>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</si>
  <si>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</si>
  <si>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</si>
  <si>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</si>
  <si>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</si>
  <si>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</si>
  <si>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</si>
  <si>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</si>
  <si>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</si>
  <si>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</si>
  <si>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</si>
  <si>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</si>
  <si>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</si>
  <si>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</si>
  <si>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</si>
  <si>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</si>
  <si>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</si>
  <si>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</si>
  <si>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</si>
  <si>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</si>
  <si>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</si>
  <si>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</si>
  <si>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</si>
  <si>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</si>
  <si>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</si>
  <si>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</si>
  <si>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</si>
  <si>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</si>
  <si>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</si>
  <si>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</si>
  <si>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</si>
  <si>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</si>
  <si>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</si>
  <si>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</si>
  <si>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</si>
  <si>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</si>
  <si>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</si>
  <si>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</si>
  <si>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</si>
  <si>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</si>
  <si>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</si>
  <si>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</si>
  <si>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</si>
  <si>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</si>
  <si>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</si>
  <si>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</si>
  <si>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</si>
  <si>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</si>
  <si>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</si>
  <si>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</si>
  <si>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</si>
  <si>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</si>
  <si>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</si>
  <si>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</si>
  <si>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</si>
  <si>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</si>
  <si>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</si>
  <si>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</si>
  <si>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</si>
  <si>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</si>
  <si>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</si>
  <si>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</si>
  <si>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</si>
  <si>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</si>
  <si>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</si>
  <si>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</si>
  <si>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</si>
  <si>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</si>
  <si>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</si>
  <si>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</si>
  <si>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</si>
  <si>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</si>
  <si>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</si>
  <si>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</si>
  <si>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</si>
  <si>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</si>
  <si>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</si>
  <si>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</si>
  <si>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</si>
  <si>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</si>
  <si>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</si>
  <si>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</si>
  <si>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</si>
  <si>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</si>
  <si>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</si>
  <si>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</si>
  <si>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</si>
  <si>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</si>
  <si>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</si>
  <si>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</si>
  <si>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</si>
  <si>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</si>
  <si>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</si>
  <si>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</si>
  <si>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</si>
  <si>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</si>
  <si>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</si>
  <si>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</si>
  <si>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</si>
  <si>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</si>
  <si>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</si>
  <si>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</si>
  <si>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</si>
  <si>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</si>
  <si>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</si>
  <si>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</si>
  <si>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</si>
  <si>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</si>
  <si>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</si>
  <si>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</si>
  <si>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</si>
  <si>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</si>
  <si>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</si>
  <si>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</si>
  <si>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</si>
  <si>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</si>
  <si>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</si>
  <si>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</si>
  <si>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</si>
  <si>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</si>
  <si>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</si>
  <si>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</si>
  <si>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</si>
  <si>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</si>
  <si>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</si>
  <si>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</si>
  <si>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</si>
  <si>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</si>
  <si>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</si>
  <si>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</si>
  <si>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</si>
  <si>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</si>
  <si>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</si>
  <si>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</si>
  <si>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</si>
  <si>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</si>
  <si>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</si>
  <si>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</si>
  <si>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</si>
  <si>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</si>
  <si>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</si>
  <si>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</si>
  <si>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</si>
  <si>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</si>
  <si>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</si>
  <si>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</si>
  <si>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</si>
  <si>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</si>
  <si>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</si>
  <si>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</si>
  <si>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</si>
  <si>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</si>
  <si>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</si>
  <si>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</si>
  <si>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</si>
  <si>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</si>
  <si>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</si>
  <si>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</si>
  <si>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</si>
  <si>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</si>
  <si>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</si>
  <si>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</si>
  <si>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</si>
  <si>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</si>
  <si>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</si>
  <si>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</si>
  <si>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</si>
  <si>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</si>
  <si>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</si>
  <si>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</si>
  <si>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</si>
  <si>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</si>
  <si>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</si>
  <si>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</si>
  <si>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</si>
  <si>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</si>
  <si>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</si>
  <si>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</si>
  <si>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</si>
  <si>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</si>
  <si>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</si>
  <si>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</si>
  <si>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</si>
  <si>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</si>
  <si>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</si>
  <si>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</si>
  <si>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</si>
  <si>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</si>
  <si>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</si>
  <si>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</si>
  <si>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</si>
  <si>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</si>
  <si>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</si>
  <si>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</si>
  <si>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</si>
  <si>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</si>
  <si>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</si>
  <si>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</si>
  <si>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</si>
  <si>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</si>
  <si>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</si>
  <si>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</si>
  <si>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</si>
  <si>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</si>
  <si>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</si>
  <si>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</si>
  <si>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</si>
  <si>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</si>
  <si>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</si>
  <si>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</si>
  <si>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</si>
  <si>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</si>
  <si>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</si>
  <si>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</si>
  <si>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</si>
  <si>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</si>
  <si>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</si>
  <si>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</si>
  <si>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</si>
  <si>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</si>
  <si>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</si>
  <si>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</si>
  <si>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</si>
  <si>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</si>
  <si>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</si>
  <si>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</si>
  <si>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</si>
  <si>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</si>
  <si>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</si>
  <si>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</si>
  <si>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</si>
  <si>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</si>
  <si>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</si>
  <si>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</si>
  <si>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</si>
  <si>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</si>
  <si>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</si>
  <si>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</si>
  <si>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</si>
  <si>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</si>
  <si>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</si>
  <si>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</si>
  <si>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</si>
  <si>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</si>
  <si>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</si>
  <si>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</si>
  <si>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</si>
  <si>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</si>
  <si>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</si>
  <si>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</si>
  <si>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</si>
  <si>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</si>
  <si>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</si>
  <si>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</si>
  <si>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</si>
  <si>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</si>
  <si>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</si>
  <si>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</si>
  <si>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</si>
  <si>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</si>
  <si>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</si>
  <si>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</si>
  <si>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</si>
  <si>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</si>
  <si>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</si>
  <si>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</si>
  <si>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</si>
  <si>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</si>
  <si>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</si>
  <si>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</si>
  <si>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</si>
  <si>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</si>
  <si>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</si>
  <si>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</si>
  <si>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</si>
  <si>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</si>
  <si>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</si>
  <si>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</si>
  <si>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</si>
  <si>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</si>
  <si>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</si>
  <si>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</si>
  <si>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</si>
  <si>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</si>
  <si>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</si>
  <si>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</si>
  <si>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</si>
  <si>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</si>
  <si>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</si>
  <si>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</si>
  <si>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</si>
  <si>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</si>
  <si>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</si>
  <si>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</si>
  <si>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</si>
  <si>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</si>
  <si>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</si>
  <si>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</si>
  <si>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</si>
  <si>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</si>
  <si>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</si>
  <si>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</si>
  <si>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</si>
  <si>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</si>
  <si>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</si>
  <si>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</si>
  <si>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</si>
  <si>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</si>
  <si>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</si>
  <si>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</si>
  <si>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</si>
  <si>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</si>
  <si>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</si>
  <si>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</si>
  <si>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</si>
  <si>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</si>
  <si>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</si>
  <si>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</si>
  <si>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</si>
  <si>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</si>
  <si>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</si>
  <si>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</si>
  <si>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</si>
  <si>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</si>
  <si>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</si>
  <si>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</si>
  <si>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</si>
  <si>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</si>
  <si>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</si>
  <si>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</si>
  <si>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</si>
  <si>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</si>
  <si>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</si>
  <si>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</si>
  <si>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</si>
  <si>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</si>
  <si>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</si>
  <si>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</si>
  <si>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</si>
  <si>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</si>
  <si>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</si>
  <si>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</si>
  <si>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</si>
  <si>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</si>
  <si>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</si>
  <si>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</si>
  <si>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</si>
  <si>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</si>
  <si>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</si>
  <si>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</si>
  <si>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</si>
  <si>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</si>
  <si>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</si>
  <si>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</si>
  <si>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</si>
  <si>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</si>
  <si>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</si>
  <si>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</si>
  <si>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</si>
  <si>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</si>
  <si>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</si>
  <si>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</si>
  <si>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</si>
  <si>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</si>
  <si>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</si>
  <si>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</si>
  <si>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</si>
  <si>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</si>
  <si>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</si>
  <si>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</si>
  <si>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</si>
  <si>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</si>
  <si>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</si>
  <si>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</si>
  <si>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</si>
  <si>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</si>
  <si>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</si>
  <si>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</si>
  <si>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</si>
  <si>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</si>
  <si>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</si>
  <si>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</si>
  <si>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</si>
  <si>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</si>
  <si>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</si>
  <si>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</si>
  <si>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</si>
  <si>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</si>
  <si>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</si>
  <si>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</si>
  <si>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</si>
  <si>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</si>
  <si>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</si>
  <si>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</si>
  <si>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</si>
  <si>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</si>
  <si>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</si>
  <si>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</si>
  <si>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</si>
  <si>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</si>
  <si>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</si>
  <si>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</si>
  <si>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</si>
  <si>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</si>
  <si>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</si>
  <si>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</si>
  <si>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</si>
  <si>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</si>
  <si>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</si>
  <si>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</si>
  <si>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</si>
  <si>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</si>
  <si>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</si>
  <si>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</si>
  <si>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</si>
  <si>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</si>
  <si>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</si>
  <si>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</si>
  <si>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</si>
  <si>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</si>
  <si>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</si>
  <si>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</si>
  <si>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</si>
  <si>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</si>
  <si>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</si>
  <si>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</si>
  <si>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</si>
  <si>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</si>
  <si>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</si>
  <si>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</si>
  <si>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</si>
  <si>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</si>
  <si>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</si>
  <si>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</si>
  <si>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</si>
  <si>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</si>
  <si>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</si>
  <si>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</si>
  <si>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</si>
  <si>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</si>
  <si>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</si>
  <si>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</si>
  <si>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</si>
  <si>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</si>
  <si>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</si>
  <si>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</si>
  <si>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</si>
  <si>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</si>
  <si>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</si>
  <si>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</si>
  <si>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</si>
  <si>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</si>
  <si>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</si>
  <si>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</si>
  <si>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</si>
  <si>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</si>
  <si>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</si>
  <si>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</si>
  <si>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</si>
  <si>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</si>
  <si>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</si>
  <si>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</si>
  <si>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</si>
  <si>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</si>
  <si>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</si>
  <si>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</si>
  <si>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</si>
  <si>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</si>
  <si>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</si>
  <si>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</si>
  <si>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</si>
  <si>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</si>
  <si>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</si>
  <si>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</si>
  <si>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</si>
  <si>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</si>
  <si>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</si>
  <si>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</si>
  <si>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</si>
  <si>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</si>
  <si>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</si>
  <si>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</si>
  <si>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</si>
  <si>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</si>
  <si>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</si>
  <si>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</si>
  <si>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</si>
  <si>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</si>
  <si>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</si>
  <si>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</si>
  <si>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</si>
  <si>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</si>
  <si>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</si>
  <si>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</si>
  <si>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</si>
  <si>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</si>
  <si>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</si>
  <si>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</si>
  <si>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</si>
  <si>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</si>
  <si>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</si>
  <si>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</si>
  <si>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</si>
  <si>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</si>
  <si>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</si>
  <si>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</si>
  <si>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</si>
  <si>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</si>
  <si>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</si>
  <si>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</si>
  <si>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</si>
  <si>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</si>
  <si>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</si>
  <si>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</si>
  <si>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</si>
  <si>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</si>
  <si>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</si>
  <si>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</si>
  <si>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</si>
  <si>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</si>
  <si>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</si>
  <si>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</si>
  <si>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</si>
  <si>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</si>
  <si>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</si>
  <si>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</si>
  <si>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</si>
  <si>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</si>
  <si>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</si>
  <si>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</si>
  <si>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</si>
  <si>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</si>
  <si>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</si>
  <si>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</si>
  <si>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</si>
  <si>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</si>
  <si>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</si>
  <si>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</si>
  <si>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</si>
  <si>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</si>
  <si>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</si>
  <si>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</si>
  <si>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</si>
  <si>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</si>
  <si>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</si>
  <si>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</si>
  <si>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</si>
  <si>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</si>
  <si>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</si>
  <si>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</si>
  <si>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</si>
  <si>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</si>
  <si>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</si>
  <si>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</si>
  <si>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</si>
  <si>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</si>
  <si>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</si>
  <si>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</si>
  <si>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</si>
  <si>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</si>
  <si>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</si>
  <si>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</si>
  <si>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</si>
  <si>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</si>
  <si>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</si>
  <si>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</si>
  <si>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</si>
  <si>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</si>
  <si>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</si>
  <si>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</si>
  <si>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</si>
  <si>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</si>
  <si>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</si>
  <si>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</si>
  <si>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</si>
  <si>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</si>
  <si>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</si>
  <si>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</si>
  <si>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</si>
  <si>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</si>
  <si>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</si>
  <si>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</si>
  <si>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</si>
  <si>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</si>
  <si>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</si>
  <si>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</si>
  <si>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</si>
  <si>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</si>
  <si>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</si>
  <si>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</si>
  <si>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</si>
  <si>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</si>
  <si>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</si>
  <si>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</si>
  <si>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</si>
  <si>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</si>
  <si>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</si>
  <si>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</si>
  <si>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</si>
  <si>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</si>
  <si>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</si>
  <si>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</si>
  <si>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</si>
  <si>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</si>
  <si>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</si>
  <si>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</si>
  <si>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</si>
  <si>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</si>
  <si>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</si>
  <si>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</si>
  <si>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</si>
  <si>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</si>
  <si>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</si>
  <si>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</si>
  <si>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</si>
  <si>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</si>
  <si>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</si>
  <si>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</si>
  <si>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</si>
  <si>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</si>
  <si>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</si>
  <si>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</si>
  <si>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</si>
  <si>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</si>
  <si>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</si>
  <si>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</si>
  <si>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</si>
  <si>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</si>
  <si>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</si>
  <si>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</si>
  <si>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</si>
  <si>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</si>
  <si>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</si>
  <si>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</si>
  <si>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</si>
  <si>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</si>
  <si>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</si>
  <si>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</si>
  <si>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</si>
  <si>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</si>
  <si>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</si>
  <si>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</si>
  <si>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</si>
  <si>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</si>
  <si>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</si>
  <si>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</si>
  <si>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</si>
  <si>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</si>
  <si>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</si>
  <si>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</si>
  <si>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</si>
  <si>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</si>
  <si>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</si>
  <si>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</si>
  <si>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</si>
  <si>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</si>
  <si>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</si>
  <si>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</si>
  <si>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</si>
  <si>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</si>
  <si>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</si>
  <si>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</si>
  <si>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</si>
  <si>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</si>
  <si>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</si>
  <si>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</si>
  <si>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</si>
  <si>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</si>
  <si>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</si>
  <si>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</si>
  <si>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</si>
  <si>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</si>
  <si>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</si>
  <si>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</si>
  <si>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</si>
  <si>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</si>
  <si>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</si>
  <si>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</si>
  <si>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</si>
  <si>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</si>
  <si>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</si>
  <si>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</si>
  <si>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</si>
  <si>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</si>
  <si>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</si>
  <si>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</si>
  <si>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</si>
  <si>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</si>
  <si>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</si>
  <si>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</si>
  <si>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</si>
  <si>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</si>
  <si>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</si>
  <si>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</si>
  <si>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</si>
  <si>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</si>
  <si>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</si>
  <si>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</si>
  <si>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</si>
  <si>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</si>
  <si>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</si>
  <si>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</si>
  <si>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</si>
  <si>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</si>
  <si>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</si>
  <si>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</si>
  <si>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</si>
  <si>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</si>
  <si>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</si>
  <si>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</si>
  <si>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</si>
  <si>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</si>
  <si>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</si>
  <si>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</si>
  <si>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</si>
  <si>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</si>
  <si>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</si>
  <si>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</si>
  <si>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</si>
  <si>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</si>
  <si>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</si>
  <si>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</si>
  <si>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</si>
  <si>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</si>
  <si>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</si>
  <si>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</si>
  <si>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</si>
  <si>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</si>
  <si>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</si>
  <si>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</si>
  <si>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</si>
  <si>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</si>
  <si>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</si>
  <si>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</si>
  <si>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</si>
  <si>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</si>
  <si>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</si>
  <si>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</si>
  <si>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</si>
  <si>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</si>
  <si>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</si>
  <si>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</si>
  <si>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</si>
  <si>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</si>
  <si>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</si>
  <si>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</si>
  <si>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</si>
  <si>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</si>
  <si>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</si>
  <si>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</si>
  <si>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</si>
  <si>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</si>
  <si>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</si>
  <si>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</si>
  <si>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</si>
  <si>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</si>
  <si>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</si>
  <si>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</si>
  <si>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</si>
  <si>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</si>
  <si>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</si>
  <si>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</si>
  <si>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</si>
  <si>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</si>
  <si>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</si>
  <si>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</si>
  <si>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</si>
  <si>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</si>
  <si>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</si>
  <si>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</si>
  <si>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</si>
  <si>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</si>
  <si>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</si>
  <si>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</si>
  <si>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</si>
  <si>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</si>
  <si>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</si>
  <si>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</si>
  <si>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</si>
  <si>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</si>
  <si>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</si>
  <si>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</si>
  <si>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</si>
  <si>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</si>
  <si>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</si>
  <si>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</si>
  <si>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</si>
  <si>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</si>
  <si>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</si>
  <si>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</si>
  <si>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</si>
  <si>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</si>
  <si>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</si>
  <si>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</si>
  <si>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</si>
  <si>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</si>
  <si>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</si>
  <si>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</si>
  <si>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</si>
  <si>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</si>
  <si>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</si>
  <si>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</si>
  <si>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</si>
  <si>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</si>
  <si>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</si>
  <si>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</si>
  <si>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</si>
  <si>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</si>
  <si>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</si>
  <si>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</si>
  <si>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</si>
  <si>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</si>
  <si>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</si>
  <si>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</si>
  <si>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</si>
  <si>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</si>
  <si>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</si>
  <si>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</si>
  <si>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</si>
  <si>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</si>
  <si>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</si>
  <si>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</si>
  <si>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</si>
  <si>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</si>
  <si>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</si>
  <si>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</si>
  <si>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</si>
  <si>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</si>
  <si>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</si>
  <si>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</si>
  <si>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</si>
  <si>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</si>
  <si>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</si>
  <si>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</si>
  <si>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</si>
  <si>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</si>
  <si>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</si>
  <si>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</si>
  <si>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</si>
  <si>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</si>
  <si>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</si>
  <si>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</si>
  <si>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</si>
  <si>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</si>
  <si>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</si>
  <si>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</si>
  <si>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</si>
  <si>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</si>
  <si>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</si>
  <si>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</si>
  <si>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</si>
  <si>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</si>
  <si>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</si>
  <si>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</si>
  <si>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</si>
  <si>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</si>
  <si>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</si>
  <si>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</si>
  <si>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</si>
  <si>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</si>
  <si>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</si>
  <si>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</si>
  <si>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</si>
  <si>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</si>
  <si>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</si>
  <si>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</si>
  <si>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</si>
  <si>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</si>
  <si>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</si>
  <si>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</si>
  <si>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</si>
  <si>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</si>
  <si>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</si>
  <si>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</si>
  <si>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</si>
  <si>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</si>
  <si>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</si>
  <si>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</si>
  <si>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</si>
  <si>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</si>
  <si>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</si>
  <si>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</si>
  <si>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</si>
  <si>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</si>
  <si>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</si>
  <si>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</si>
  <si>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</si>
  <si>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</si>
  <si>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</si>
  <si>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</si>
  <si>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</si>
  <si>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</si>
  <si>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</si>
  <si>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</si>
  <si>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</si>
  <si>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</si>
  <si>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</si>
  <si>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</si>
  <si>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</si>
  <si>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</si>
  <si>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</si>
  <si>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</si>
  <si>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</si>
  <si>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</si>
  <si>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</si>
  <si>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</si>
  <si>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</si>
  <si>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</si>
  <si>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</si>
  <si>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</si>
  <si>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</si>
  <si>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</si>
  <si>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</si>
  <si>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</si>
  <si>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</si>
  <si>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</si>
  <si>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</si>
  <si>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</si>
  <si>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</si>
  <si>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</si>
  <si>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</si>
  <si>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</si>
  <si>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</si>
  <si>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</si>
  <si>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</si>
  <si>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</si>
  <si>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</si>
  <si>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</si>
  <si>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</si>
  <si>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</si>
  <si>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</si>
  <si>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</si>
  <si>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</si>
  <si>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</si>
  <si>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</si>
  <si>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</si>
  <si>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</si>
  <si>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</si>
  <si>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</si>
  <si>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</si>
  <si>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</si>
  <si>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</si>
  <si>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</si>
  <si>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</si>
  <si>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</si>
  <si>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</si>
  <si>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</si>
  <si>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</si>
  <si>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</si>
  <si>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</si>
  <si>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</si>
  <si>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</si>
  <si>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</si>
  <si>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</si>
  <si>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</si>
  <si>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</si>
  <si>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</si>
  <si>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</si>
  <si>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</si>
  <si>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</si>
  <si>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</si>
  <si>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</si>
  <si>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</si>
  <si>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</si>
  <si>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</si>
  <si>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</si>
  <si>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</si>
  <si>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</si>
  <si>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</si>
  <si>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</si>
  <si>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</si>
  <si>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</si>
  <si>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</si>
  <si>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</si>
  <si>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</si>
  <si>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</si>
  <si>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</si>
  <si>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</si>
  <si>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</si>
  <si>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</si>
  <si>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</si>
  <si>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</si>
  <si>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</si>
  <si>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</si>
  <si>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</si>
  <si>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</si>
  <si>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</si>
  <si>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</si>
  <si>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</si>
  <si>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</si>
  <si>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</si>
  <si>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</si>
  <si>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</si>
  <si>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</si>
  <si>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</si>
  <si>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</si>
  <si>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</si>
  <si>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</si>
  <si>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</si>
  <si>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</si>
  <si>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</si>
  <si>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</si>
  <si>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</si>
  <si>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</si>
  <si>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</si>
  <si>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</si>
  <si>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</si>
  <si>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</si>
  <si>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</si>
  <si>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</si>
  <si>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</si>
  <si>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</si>
  <si>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</si>
  <si>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</si>
  <si>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</si>
  <si>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</si>
  <si>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</si>
  <si>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</si>
  <si>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</si>
  <si>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</si>
  <si>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</si>
  <si>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</si>
  <si>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</si>
  <si>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</si>
  <si>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</si>
  <si>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</si>
  <si>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</si>
  <si>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</si>
  <si>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</si>
  <si>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</si>
  <si>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</si>
  <si>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</si>
  <si>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</si>
  <si>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</si>
  <si>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</si>
  <si>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</si>
  <si>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</si>
  <si>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</si>
  <si>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</si>
  <si>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</si>
  <si>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</si>
  <si>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</si>
  <si>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</si>
  <si>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</si>
  <si>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</si>
  <si>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</si>
  <si>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</si>
  <si>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</si>
  <si>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</si>
  <si>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</si>
  <si>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</si>
  <si>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</si>
  <si>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</si>
  <si>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</si>
  <si>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</si>
  <si>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</si>
  <si>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</si>
  <si>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</si>
  <si>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</si>
  <si>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</si>
  <si>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</si>
  <si>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</si>
  <si>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</si>
  <si>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</si>
  <si>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</si>
  <si>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</si>
  <si>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</si>
  <si>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</si>
  <si>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</si>
  <si>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</si>
  <si>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</si>
  <si>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</si>
  <si>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</si>
  <si>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</si>
  <si>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</si>
  <si>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</si>
  <si>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</si>
  <si>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</si>
  <si>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</si>
  <si>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</si>
  <si>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</si>
  <si>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</si>
  <si>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</si>
  <si>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</si>
  <si>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</si>
  <si>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</si>
  <si>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</si>
  <si>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</si>
  <si>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</si>
  <si>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</si>
  <si>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</si>
  <si>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</si>
  <si>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</si>
  <si>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</si>
  <si>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</si>
  <si>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</si>
  <si>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</si>
  <si>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</si>
  <si>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</si>
  <si>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</si>
  <si>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</si>
  <si>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</si>
  <si>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</si>
  <si>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</si>
  <si>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</si>
  <si>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</si>
  <si>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</si>
  <si>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</si>
  <si>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</si>
  <si>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</si>
  <si>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</si>
  <si>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</si>
  <si>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</si>
  <si>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</si>
  <si>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</si>
  <si>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</si>
  <si>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</si>
  <si>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</si>
  <si>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</si>
  <si>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</si>
  <si>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</si>
  <si>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</si>
  <si>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</si>
  <si>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</si>
  <si>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</si>
  <si>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</si>
  <si>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</si>
  <si>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</si>
  <si>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</si>
  <si>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</si>
  <si>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</si>
  <si>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</si>
  <si>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</si>
  <si>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</si>
  <si>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</si>
  <si>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</si>
  <si>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</si>
  <si>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</si>
  <si>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</si>
  <si>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</si>
  <si>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</si>
  <si>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</si>
  <si>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</si>
  <si>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</si>
  <si>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</si>
  <si>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</si>
  <si>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</si>
  <si>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</si>
  <si>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</si>
  <si>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</si>
  <si>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</si>
  <si>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</si>
  <si>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</si>
  <si>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</si>
  <si>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</si>
  <si>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</si>
  <si>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</si>
  <si>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</si>
  <si>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</si>
  <si>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</si>
  <si>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</si>
  <si>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</si>
  <si>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</si>
  <si>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</si>
  <si>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</si>
  <si>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</si>
  <si>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</si>
  <si>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</si>
  <si>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</si>
  <si>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</si>
  <si>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</si>
  <si>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</si>
  <si>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</si>
  <si>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</si>
  <si>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</si>
  <si>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</si>
  <si>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</si>
  <si>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</si>
  <si>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</si>
  <si>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</si>
  <si>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</si>
  <si>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</si>
  <si>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</si>
  <si>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</si>
  <si>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</si>
  <si>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</si>
  <si>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</si>
  <si>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</si>
  <si>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</si>
  <si>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</si>
  <si>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</si>
  <si>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</si>
  <si>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</si>
  <si>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</si>
  <si>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</si>
  <si>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</si>
  <si>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</si>
  <si>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</si>
  <si>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</si>
  <si>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</si>
  <si>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</si>
  <si>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</si>
  <si>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</si>
  <si>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</si>
  <si>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</si>
  <si>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</si>
  <si>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</si>
  <si>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</si>
  <si>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</si>
  <si>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</si>
  <si>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</si>
  <si>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</si>
  <si>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</si>
  <si>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</si>
  <si>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</si>
  <si>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</si>
  <si>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</si>
  <si>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</si>
  <si>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</si>
  <si>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</si>
  <si>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</si>
  <si>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</si>
  <si>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</si>
  <si>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</si>
  <si>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</si>
  <si>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</si>
  <si>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</si>
  <si>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</si>
  <si>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</si>
  <si>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</si>
  <si>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</si>
  <si>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</si>
  <si>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</si>
  <si>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</si>
  <si>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</si>
  <si>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</si>
  <si>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</si>
  <si>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</si>
  <si>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</si>
  <si>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</si>
  <si>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</si>
  <si>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</si>
  <si>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</si>
  <si>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</si>
  <si>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</si>
  <si>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</si>
  <si>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</si>
  <si>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</si>
  <si>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</si>
  <si>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</si>
  <si>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</si>
  <si>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</si>
  <si>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</si>
  <si>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</si>
  <si>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</si>
  <si>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</si>
  <si>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</si>
  <si>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</si>
  <si>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</si>
  <si>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</si>
  <si>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</si>
  <si>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</si>
  <si>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</si>
  <si>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</si>
  <si>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</si>
  <si>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</si>
  <si>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</si>
  <si>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</si>
  <si>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</si>
  <si>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</si>
  <si>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</si>
  <si>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</si>
  <si>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</si>
  <si>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</si>
  <si>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</si>
  <si>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</si>
  <si>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</si>
  <si>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</si>
  <si>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</si>
  <si>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</si>
  <si>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</si>
  <si>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</si>
  <si>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</si>
  <si>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</si>
  <si>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</si>
  <si>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</si>
  <si>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</si>
  <si>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</si>
  <si>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</si>
  <si>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</si>
  <si>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</si>
  <si>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</si>
  <si>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</si>
  <si>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</si>
  <si>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</si>
  <si>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</si>
  <si>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</si>
  <si>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</si>
  <si>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</si>
  <si>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</si>
  <si>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</si>
  <si>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</si>
  <si>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</si>
  <si>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</si>
  <si>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</si>
  <si>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</si>
  <si>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</si>
  <si>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</si>
  <si>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</si>
  <si>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</si>
  <si>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</si>
  <si>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</si>
  <si>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</si>
  <si>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</si>
  <si>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</si>
  <si>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</si>
  <si>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</si>
  <si>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</si>
  <si>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</si>
  <si>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</si>
  <si>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</si>
  <si>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</si>
  <si>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</si>
  <si>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</si>
  <si>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</si>
  <si>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</si>
  <si>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</si>
  <si>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</si>
  <si>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</si>
  <si>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</si>
  <si>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</si>
  <si>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</si>
  <si>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</si>
  <si>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</si>
  <si>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</si>
  <si>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</si>
  <si>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</si>
  <si>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</si>
  <si>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</si>
  <si>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</si>
  <si>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</si>
  <si>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</si>
  <si>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</si>
  <si>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</si>
  <si>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</si>
  <si>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</si>
  <si>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</si>
  <si>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</si>
  <si>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</si>
  <si>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</si>
  <si>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</si>
  <si>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</si>
  <si>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</si>
  <si>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</si>
  <si>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</si>
  <si>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</si>
  <si>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</si>
  <si>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</si>
  <si>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</si>
  <si>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</si>
  <si>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</si>
  <si>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</si>
  <si>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</si>
  <si>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</si>
  <si>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</si>
  <si>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</si>
  <si>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</si>
  <si>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</si>
  <si>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</si>
  <si>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</si>
  <si>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</si>
  <si>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</si>
  <si>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</si>
  <si>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</si>
  <si>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</si>
  <si>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</si>
  <si>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</si>
  <si>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</si>
  <si>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</si>
  <si>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</si>
  <si>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</si>
  <si>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</si>
  <si>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</si>
  <si>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</si>
  <si>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</si>
  <si>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</si>
  <si>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</si>
  <si>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</si>
  <si>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</si>
  <si>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</si>
  <si>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</si>
  <si>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</si>
  <si>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</si>
  <si>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</si>
  <si>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</si>
  <si>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</si>
  <si>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</si>
  <si>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</si>
  <si>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</si>
  <si>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</si>
  <si>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</si>
  <si>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</si>
  <si>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</si>
  <si>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</si>
  <si>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</si>
  <si>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</si>
  <si>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</si>
  <si>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</si>
  <si>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</si>
  <si>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</si>
  <si>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</si>
  <si>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</si>
  <si>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</si>
  <si>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</si>
  <si>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</si>
  <si>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</si>
  <si>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</si>
  <si>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</si>
  <si>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</si>
  <si>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</si>
  <si>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</si>
  <si>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</si>
  <si>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</si>
  <si>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</si>
  <si>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</si>
  <si>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</si>
  <si>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</si>
  <si>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</si>
  <si>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</si>
  <si>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</si>
  <si>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</si>
  <si>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</si>
  <si>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</si>
  <si>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</si>
  <si>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</si>
  <si>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</si>
  <si>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</si>
  <si>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</si>
  <si>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</si>
  <si>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</si>
  <si>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</si>
  <si>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</si>
  <si>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</si>
  <si>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</si>
  <si>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</si>
  <si>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</si>
  <si>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</si>
  <si>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</si>
  <si>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</si>
  <si>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</si>
  <si>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</si>
  <si>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</si>
  <si>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</si>
  <si>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</si>
  <si>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</si>
  <si>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</si>
  <si>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</si>
  <si>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</si>
  <si>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</si>
  <si>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</si>
  <si>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</si>
  <si>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</si>
  <si>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</si>
  <si>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</si>
  <si>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</si>
  <si>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</si>
  <si>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</si>
  <si>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</si>
  <si>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</si>
  <si>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</si>
  <si>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</si>
  <si>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</si>
  <si>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</si>
  <si>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</si>
  <si>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</si>
  <si>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</si>
  <si>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</si>
  <si>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</si>
  <si>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</si>
  <si>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</si>
  <si>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</si>
  <si>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</si>
  <si>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</si>
  <si>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</si>
  <si>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</si>
  <si>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</si>
  <si>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</si>
  <si>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</si>
  <si>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</si>
  <si>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</si>
  <si>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</si>
  <si>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</si>
  <si>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</si>
  <si>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</si>
  <si>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</si>
  <si>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</si>
  <si>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</si>
  <si>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</si>
  <si>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</si>
  <si>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</si>
  <si>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</si>
  <si>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</si>
  <si>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</si>
  <si>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</si>
  <si>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</si>
  <si>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</si>
  <si>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</si>
  <si>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</si>
  <si>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</si>
  <si>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</si>
  <si>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</si>
  <si>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</si>
  <si>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</si>
  <si>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</si>
  <si>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</si>
  <si>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</si>
  <si>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</si>
  <si>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</si>
  <si>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</si>
  <si>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</si>
  <si>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</si>
  <si>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</si>
  <si>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</si>
  <si>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</si>
  <si>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</si>
  <si>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</si>
  <si>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</si>
  <si>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</si>
  <si>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</si>
  <si>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</si>
  <si>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</si>
  <si>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</si>
  <si>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</si>
  <si>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</si>
  <si>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</si>
  <si>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</si>
  <si>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</si>
  <si>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</si>
  <si>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</si>
  <si>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</si>
  <si>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</si>
  <si>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</si>
  <si>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</si>
  <si>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</si>
  <si>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</si>
  <si>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</si>
  <si>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</si>
  <si>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</si>
  <si>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</si>
  <si>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</si>
  <si>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</si>
  <si>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</si>
  <si>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</si>
  <si>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</si>
  <si>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</si>
  <si>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</si>
  <si>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</si>
  <si>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</si>
  <si>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</si>
  <si>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</si>
  <si>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</si>
  <si>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</si>
  <si>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</si>
  <si>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</si>
  <si>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</si>
  <si>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</si>
  <si>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</si>
  <si>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</si>
  <si>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</si>
  <si>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</si>
  <si>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</si>
  <si>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</si>
  <si>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</si>
  <si>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</si>
  <si>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</si>
  <si>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</si>
  <si>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</si>
  <si>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</si>
  <si>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</si>
  <si>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</si>
  <si>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</si>
  <si>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</si>
  <si>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</si>
  <si>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</si>
  <si>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</si>
  <si>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</si>
  <si>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</si>
  <si>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</si>
  <si>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</si>
  <si>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</si>
  <si>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</si>
  <si>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</si>
  <si>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</si>
  <si>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</si>
  <si>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</si>
  <si>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</si>
  <si>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</si>
  <si>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</si>
  <si>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</si>
  <si>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</si>
  <si>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</si>
  <si>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</si>
  <si>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</si>
  <si>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</si>
  <si>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</si>
  <si>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</si>
  <si>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</si>
  <si>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</si>
  <si>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</si>
  <si>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</si>
  <si>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</si>
  <si>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</si>
  <si>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</si>
  <si>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</si>
  <si>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</si>
  <si>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</si>
  <si>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</si>
  <si>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</si>
  <si>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</si>
  <si>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</si>
  <si>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</si>
  <si>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</si>
  <si>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</si>
  <si>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</si>
  <si>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</si>
  <si>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</si>
  <si>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</si>
  <si>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</si>
  <si>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</si>
  <si>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</si>
  <si>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</si>
  <si>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</si>
  <si>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</si>
  <si>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</si>
  <si>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</si>
  <si>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</si>
  <si>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</si>
  <si>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</si>
  <si>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</si>
  <si>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</si>
  <si>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</si>
  <si>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</si>
  <si>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</si>
  <si>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</si>
  <si>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</si>
  <si>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</si>
  <si>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</si>
  <si>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</si>
  <si>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</si>
  <si>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</si>
  <si>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</si>
  <si>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</si>
  <si>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</si>
  <si>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</si>
  <si>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</si>
  <si>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</si>
  <si>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</si>
  <si>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</si>
  <si>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</si>
  <si>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</si>
  <si>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</si>
  <si>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</si>
  <si>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</si>
  <si>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</si>
  <si>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</si>
  <si>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</si>
  <si>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</si>
  <si>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</si>
  <si>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</si>
  <si>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</si>
  <si>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</si>
  <si>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</si>
  <si>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</si>
  <si>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</si>
  <si>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</si>
  <si>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</si>
  <si>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</si>
  <si>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</si>
  <si>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</si>
  <si>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</si>
  <si>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</si>
  <si>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</si>
  <si>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</si>
  <si>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</si>
  <si>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</si>
  <si>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</si>
  <si>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</si>
  <si>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</si>
  <si>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</si>
  <si>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</si>
  <si>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</si>
  <si>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</si>
  <si>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</si>
  <si>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</si>
  <si>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</si>
  <si>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</si>
  <si>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</si>
  <si>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</si>
  <si>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</si>
  <si>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</si>
  <si>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</si>
  <si>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</si>
  <si>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</si>
  <si>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</si>
  <si>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</si>
  <si>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</si>
  <si>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</si>
  <si>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</si>
  <si>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</si>
  <si>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</si>
  <si>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</si>
  <si>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</si>
  <si>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</si>
  <si>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</si>
  <si>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</si>
  <si>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</si>
  <si>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</si>
  <si>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</si>
  <si>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</si>
  <si>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</si>
  <si>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</si>
  <si>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</si>
  <si>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</si>
  <si>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</si>
  <si>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</si>
  <si>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</si>
  <si>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</si>
  <si>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</si>
  <si>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</si>
  <si>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</si>
  <si>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</si>
  <si>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</si>
  <si>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</si>
  <si>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</si>
  <si>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</si>
  <si>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</si>
  <si>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</si>
  <si>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</si>
  <si>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</si>
  <si>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</si>
  <si>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</si>
  <si>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</si>
  <si>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</si>
  <si>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</si>
  <si>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</si>
  <si>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</si>
  <si>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</si>
  <si>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</si>
  <si>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</si>
  <si>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</si>
  <si>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</si>
  <si>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</si>
  <si>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</si>
  <si>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</si>
  <si>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</si>
  <si>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</si>
  <si>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</si>
  <si>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</si>
  <si>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</si>
  <si>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</si>
  <si>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</si>
  <si>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</si>
  <si>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</si>
  <si>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</si>
  <si>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</si>
  <si>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</si>
  <si>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</si>
  <si>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</si>
  <si>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</si>
  <si>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</si>
  <si>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</si>
  <si>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</si>
  <si>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</si>
  <si>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</si>
  <si>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</si>
  <si>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</si>
  <si>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</si>
  <si>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</si>
  <si>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</si>
  <si>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</si>
  <si>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</si>
  <si>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</si>
  <si>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</si>
  <si>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</si>
  <si>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</si>
  <si>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</si>
  <si>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</si>
  <si>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</si>
  <si>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</si>
  <si>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</si>
  <si>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</si>
  <si>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</si>
  <si>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</si>
  <si>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</si>
  <si>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</si>
  <si>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</si>
  <si>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</si>
  <si>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</si>
  <si>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</si>
  <si>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</si>
  <si>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</si>
  <si>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</si>
  <si>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</si>
  <si>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</si>
  <si>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</si>
  <si>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</si>
  <si>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</si>
  <si>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</si>
  <si>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</si>
  <si>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</si>
  <si>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</si>
  <si>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</si>
  <si>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</si>
  <si>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</si>
  <si>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</si>
  <si>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</si>
  <si>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</si>
  <si>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</si>
  <si>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</si>
  <si>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</si>
  <si>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</si>
  <si>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</si>
  <si>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</si>
  <si>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</si>
  <si>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</si>
  <si>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</si>
  <si>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</si>
  <si>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</si>
  <si>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</si>
  <si>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</si>
  <si>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</si>
  <si>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</si>
  <si>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</si>
  <si>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</si>
  <si>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</si>
  <si>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</si>
  <si>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</si>
  <si>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</si>
  <si>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</si>
  <si>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</si>
  <si>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</si>
  <si>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</si>
  <si>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</si>
  <si>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</si>
  <si>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</si>
  <si>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</si>
  <si>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</si>
  <si>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</si>
  <si>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</si>
  <si>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</si>
  <si>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</si>
  <si>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</si>
  <si>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</si>
  <si>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</si>
  <si>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</si>
  <si>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</si>
  <si>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</si>
  <si>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</si>
  <si>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</si>
  <si>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</si>
  <si>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</si>
  <si>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</si>
  <si>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</si>
  <si>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</si>
  <si>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</si>
  <si>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</si>
  <si>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</si>
  <si>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</si>
  <si>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</si>
  <si>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</si>
  <si>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</si>
  <si>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</si>
  <si>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</si>
  <si>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</si>
  <si>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</si>
  <si>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</si>
  <si>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</si>
  <si>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</si>
  <si>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</si>
  <si>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</si>
  <si>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</si>
  <si>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</si>
  <si>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</si>
  <si>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</si>
  <si>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</si>
  <si>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</si>
  <si>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</si>
  <si>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</si>
  <si>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</si>
  <si>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</si>
  <si>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</si>
  <si>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</si>
  <si>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</si>
  <si>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</si>
  <si>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</si>
  <si>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</si>
  <si>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</si>
  <si>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</si>
  <si>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</si>
  <si>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</si>
  <si>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</si>
  <si>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</si>
  <si>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</si>
  <si>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</si>
  <si>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</si>
  <si>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</si>
  <si>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</si>
  <si>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</si>
  <si>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</si>
  <si>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</si>
  <si>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</si>
  <si>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</si>
  <si>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</si>
  <si>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</si>
  <si>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</si>
  <si>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</si>
  <si>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</si>
  <si>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</si>
  <si>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</si>
  <si>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</si>
  <si>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</si>
  <si>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</si>
  <si>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</si>
  <si>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</si>
  <si>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</si>
  <si>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</si>
  <si>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</si>
  <si>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</si>
  <si>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</si>
  <si>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</si>
  <si>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</si>
  <si>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</si>
  <si>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</si>
  <si>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</si>
  <si>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</si>
  <si>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</si>
  <si>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</si>
  <si>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</si>
  <si>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</si>
  <si>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</si>
  <si>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</si>
  <si>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</si>
  <si>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</si>
  <si>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</si>
  <si>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</si>
  <si>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</si>
  <si>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</si>
  <si>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</si>
  <si>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</si>
  <si>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</si>
  <si>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</si>
  <si>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</si>
  <si>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</si>
  <si>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</si>
  <si>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</si>
  <si>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</si>
  <si>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</si>
  <si>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</si>
  <si>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</si>
  <si>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</si>
  <si>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</si>
  <si>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</si>
  <si>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</si>
  <si>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</si>
  <si>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</si>
  <si>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</si>
  <si>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</si>
  <si>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</si>
  <si>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</si>
  <si>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</si>
  <si>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</si>
  <si>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</si>
  <si>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</si>
  <si>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</si>
  <si>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</si>
  <si>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</si>
  <si>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</si>
  <si>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</si>
  <si>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</si>
  <si>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</si>
  <si>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</si>
  <si>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</si>
  <si>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</si>
  <si>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</si>
  <si>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</si>
  <si>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</si>
  <si>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</si>
  <si>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</si>
  <si>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</si>
  <si>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</si>
  <si>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</si>
  <si>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</si>
  <si>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</si>
  <si>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</si>
  <si>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</si>
  <si>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</si>
  <si>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</si>
  <si>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</si>
  <si>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</si>
  <si>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</si>
  <si>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</si>
  <si>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</si>
  <si>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</si>
  <si>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</si>
  <si>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</si>
  <si>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</si>
  <si>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</si>
  <si>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</si>
  <si>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</si>
  <si>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</si>
  <si>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</si>
  <si>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</si>
  <si>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</si>
  <si>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</si>
  <si>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</si>
  <si>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</si>
  <si>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</si>
  <si>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</si>
  <si>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</si>
  <si>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</si>
  <si>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</si>
  <si>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</si>
  <si>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</si>
  <si>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</si>
  <si>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</si>
  <si>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</si>
  <si>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</si>
  <si>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</si>
  <si>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</si>
  <si>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</si>
  <si>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</si>
  <si>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</si>
  <si>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</si>
  <si>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</si>
  <si>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</si>
  <si>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</si>
  <si>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</si>
  <si>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</si>
  <si>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</si>
  <si>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</si>
  <si>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</si>
  <si>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</si>
  <si>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</si>
  <si>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</si>
  <si>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</si>
  <si>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</si>
  <si>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</si>
  <si>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</si>
  <si>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</si>
  <si>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</si>
  <si>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</si>
  <si>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</si>
  <si>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</si>
  <si>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</si>
  <si>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</si>
  <si>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</si>
  <si>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</si>
  <si>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</si>
  <si>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</si>
  <si>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</si>
  <si>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</si>
  <si>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</si>
  <si>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</si>
  <si>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</si>
  <si>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</si>
  <si>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</si>
  <si>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</si>
  <si>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</si>
  <si>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</si>
  <si>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</si>
  <si>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</si>
  <si>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</si>
  <si>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</si>
  <si>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</si>
  <si>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</si>
  <si>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</si>
  <si>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</si>
  <si>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</si>
  <si>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</si>
  <si>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</si>
  <si>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</si>
  <si>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</si>
  <si>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</si>
  <si>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</si>
  <si>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</si>
  <si>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</si>
  <si>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</si>
  <si>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</si>
  <si>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</si>
  <si>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</si>
  <si>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</si>
  <si>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</si>
  <si>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</si>
  <si>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</si>
  <si>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</si>
  <si>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</si>
  <si>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</si>
  <si>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</si>
  <si>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</si>
  <si>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</si>
  <si>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</si>
  <si>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</si>
  <si>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</si>
  <si>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</si>
  <si>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</si>
  <si>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</si>
  <si>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</si>
  <si>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</si>
  <si>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</si>
  <si>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</si>
  <si>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</si>
  <si>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</si>
  <si>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</si>
  <si>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</si>
  <si>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</si>
  <si>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</si>
  <si>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</si>
  <si>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</si>
  <si>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</si>
  <si>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</si>
  <si>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</si>
  <si>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</si>
  <si>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</si>
  <si>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</si>
  <si>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</si>
  <si>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</si>
  <si>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</si>
  <si>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</si>
  <si>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</si>
  <si>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</si>
  <si>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</si>
  <si>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</si>
  <si>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</si>
  <si>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</si>
  <si>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</si>
  <si>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</si>
  <si>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</si>
  <si>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</si>
  <si>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</si>
  <si>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</si>
  <si>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</si>
  <si>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</si>
  <si>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</si>
  <si>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</si>
  <si>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</si>
  <si>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</si>
  <si>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</si>
  <si>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</si>
  <si>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</si>
  <si>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</si>
  <si>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</si>
  <si>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</si>
  <si>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</si>
  <si>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</si>
  <si>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</si>
  <si>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</si>
  <si>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</si>
  <si>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</si>
  <si>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</si>
  <si>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</si>
  <si>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</si>
  <si>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</si>
  <si>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</si>
  <si>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</si>
  <si>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</si>
  <si>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</si>
  <si>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</si>
  <si>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</si>
  <si>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</si>
  <si>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</si>
  <si>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</si>
  <si>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</si>
  <si>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</si>
  <si>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</si>
  <si>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</si>
  <si>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</si>
  <si>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</si>
  <si>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</si>
  <si>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</si>
  <si>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</si>
  <si>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</si>
  <si>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</si>
  <si>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</si>
  <si>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</si>
  <si>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</si>
  <si>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</si>
  <si>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</si>
  <si>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</si>
  <si>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</si>
  <si>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</si>
  <si>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</si>
  <si>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</si>
  <si>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</si>
  <si>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</si>
  <si>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</si>
  <si>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</si>
  <si>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</si>
  <si>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</si>
  <si>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</si>
  <si>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</si>
  <si>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</si>
  <si>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</si>
  <si>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</si>
  <si>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</si>
  <si>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</si>
  <si>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</si>
  <si>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</si>
  <si>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</si>
  <si>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</si>
  <si>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</si>
  <si>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</si>
  <si>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</si>
  <si>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</si>
  <si>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</si>
  <si>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</si>
  <si>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</si>
  <si>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</si>
  <si>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</si>
  <si>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</si>
  <si>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</si>
  <si>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</si>
  <si>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</si>
  <si>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</si>
  <si>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</si>
  <si>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</si>
  <si>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</si>
  <si>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</si>
  <si>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</si>
  <si>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</si>
  <si>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</si>
  <si>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</si>
  <si>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</si>
  <si>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</si>
  <si>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</si>
  <si>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</si>
  <si>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</si>
  <si>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</si>
  <si>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</si>
  <si>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</si>
  <si>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</si>
  <si>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</si>
  <si>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</si>
  <si>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</si>
  <si>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</si>
  <si>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</si>
  <si>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</si>
  <si>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</si>
  <si>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</si>
  <si>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</si>
  <si>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</si>
  <si>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</si>
  <si>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</si>
  <si>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</si>
  <si>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</si>
  <si>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</si>
  <si>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</si>
  <si>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</si>
  <si>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</si>
  <si>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</si>
  <si>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</si>
  <si>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</si>
  <si>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</si>
  <si>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</si>
  <si>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</si>
  <si>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</si>
  <si>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</si>
  <si>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</si>
  <si>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</si>
  <si>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</si>
  <si>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</si>
  <si>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</si>
  <si>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</si>
  <si>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</si>
  <si>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</si>
  <si>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</si>
  <si>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</si>
  <si>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</si>
  <si>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</si>
  <si>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</si>
  <si>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</si>
  <si>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</si>
  <si>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</si>
  <si>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</si>
  <si>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</si>
  <si>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</si>
  <si>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</si>
  <si>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</si>
  <si>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</si>
  <si>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</si>
  <si>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</si>
  <si>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</si>
  <si>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</si>
  <si>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</si>
  <si>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</si>
  <si>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</si>
  <si>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</si>
  <si>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</si>
  <si>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</si>
  <si>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</si>
  <si>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</si>
  <si>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</si>
  <si>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</si>
  <si>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</si>
  <si>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</si>
  <si>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</si>
  <si>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</si>
  <si>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</si>
  <si>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</si>
  <si>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</si>
  <si>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</si>
  <si>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</si>
  <si>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</si>
  <si>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</si>
  <si>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</si>
  <si>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</si>
  <si>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</si>
  <si>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</si>
  <si>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</si>
  <si>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</si>
  <si>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</si>
  <si>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</si>
  <si>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</si>
  <si>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</si>
  <si>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</si>
  <si>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</si>
  <si>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</si>
  <si>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</si>
  <si>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</si>
  <si>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</si>
  <si>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</si>
  <si>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</si>
  <si>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</si>
  <si>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</si>
  <si>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</si>
  <si>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</si>
  <si>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</si>
  <si>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</si>
  <si>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</si>
  <si>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</si>
  <si>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</si>
  <si>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</si>
  <si>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</si>
  <si>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</si>
  <si>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</si>
  <si>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</si>
  <si>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</si>
  <si>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</si>
  <si>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</si>
  <si>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</si>
  <si>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</si>
  <si>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</si>
  <si>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</si>
  <si>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</si>
  <si>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</si>
  <si>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</si>
  <si>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</si>
  <si>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</si>
  <si>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</si>
  <si>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</si>
  <si>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</si>
  <si>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</si>
  <si>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</si>
  <si>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</si>
  <si>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</si>
  <si>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</si>
  <si>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</si>
  <si>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</si>
  <si>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</si>
  <si>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</si>
  <si>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</si>
  <si>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</si>
  <si>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</si>
  <si>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</si>
  <si>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</si>
  <si>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</si>
  <si>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</si>
  <si>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</si>
  <si>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</si>
  <si>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</si>
  <si>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</si>
  <si>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</si>
  <si>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</si>
  <si>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</si>
  <si>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</si>
  <si>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</si>
  <si>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</si>
  <si>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</si>
  <si>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</si>
  <si>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</si>
  <si>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</si>
  <si>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</si>
  <si>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</si>
  <si>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</si>
  <si>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</si>
  <si>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</si>
  <si>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</si>
  <si>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</si>
  <si>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</si>
  <si>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</si>
  <si>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</si>
  <si>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</si>
  <si>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</si>
  <si>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</si>
  <si>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</si>
  <si>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</si>
  <si>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</si>
  <si>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</si>
  <si>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</si>
  <si>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</si>
  <si>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</si>
  <si>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</si>
  <si>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</si>
  <si>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</si>
  <si>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</si>
  <si>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</si>
  <si>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</si>
  <si>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</si>
  <si>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</si>
  <si>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</si>
  <si>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</si>
  <si>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</si>
  <si>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</si>
  <si>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</si>
  <si>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</si>
  <si>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</si>
  <si>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</si>
  <si>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</si>
  <si>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</si>
  <si>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</si>
  <si>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</si>
  <si>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</si>
  <si>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</si>
  <si>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</si>
  <si>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</si>
  <si>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</si>
  <si>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</si>
  <si>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</si>
  <si>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</si>
  <si>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</si>
  <si>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</si>
  <si>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</si>
  <si>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</si>
  <si>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</si>
  <si>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</si>
  <si>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</si>
  <si>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</si>
  <si>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</si>
  <si>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</si>
  <si>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</si>
  <si>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</si>
  <si>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</si>
  <si>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</si>
  <si>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</si>
  <si>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</si>
  <si>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</si>
  <si>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</si>
  <si>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</si>
  <si>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</si>
  <si>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</si>
  <si>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</si>
  <si>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</si>
  <si>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</si>
  <si>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</si>
  <si>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</si>
  <si>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</si>
  <si>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</si>
  <si>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</si>
  <si>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</si>
  <si>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</si>
  <si>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</si>
  <si>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</si>
  <si>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</si>
  <si>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</si>
  <si>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</si>
  <si>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</si>
  <si>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</si>
  <si>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</si>
  <si>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</si>
  <si>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</si>
  <si>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</si>
  <si>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</si>
  <si>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</si>
  <si>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</si>
  <si>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</si>
  <si>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</si>
  <si>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</si>
  <si>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</si>
  <si>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</si>
  <si>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</si>
  <si>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</si>
  <si>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</si>
  <si>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</si>
  <si>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</si>
  <si>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</si>
  <si>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</si>
  <si>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</si>
  <si>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</si>
  <si>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</si>
  <si>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</si>
  <si>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</si>
  <si>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</si>
  <si>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</si>
  <si>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</si>
  <si>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</si>
  <si>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</si>
  <si>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</si>
  <si>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</si>
  <si>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</si>
  <si>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</si>
  <si>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</si>
  <si>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</si>
  <si>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</si>
  <si>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</si>
  <si>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</si>
  <si>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</si>
  <si>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</si>
  <si>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</si>
  <si>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</si>
  <si>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</si>
  <si>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</si>
  <si>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</si>
  <si>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</si>
  <si>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</si>
  <si>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</si>
  <si>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</si>
  <si>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</si>
  <si>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</si>
  <si>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</si>
  <si>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</si>
  <si>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</si>
  <si>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</si>
  <si>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</si>
  <si>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</si>
  <si>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</si>
  <si>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</si>
  <si>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</si>
  <si>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</si>
  <si>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</si>
  <si>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</si>
  <si>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</si>
  <si>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</si>
  <si>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</si>
  <si>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</si>
  <si>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</si>
  <si>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</si>
  <si>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</si>
  <si>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</si>
  <si>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</si>
  <si>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</si>
  <si>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</si>
  <si>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</si>
  <si>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</si>
  <si>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</si>
  <si>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</si>
  <si>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</si>
  <si>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</si>
  <si>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</si>
  <si>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</si>
  <si>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</si>
  <si>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</si>
  <si>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</si>
  <si>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</si>
  <si>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</si>
  <si>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</si>
  <si>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</si>
  <si>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</si>
  <si>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</si>
  <si>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</si>
  <si>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</si>
  <si>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</si>
  <si>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</si>
  <si>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</si>
  <si>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</si>
  <si>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</si>
  <si>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</si>
  <si>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</si>
  <si>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</si>
  <si>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</si>
  <si>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</si>
  <si>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</si>
  <si>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</si>
  <si>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</si>
  <si>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</si>
  <si>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</si>
  <si>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</si>
  <si>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</si>
  <si>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</si>
  <si>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</si>
  <si>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</si>
  <si>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</si>
  <si>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</si>
  <si>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</si>
  <si>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</si>
  <si>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</si>
  <si>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</si>
  <si>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</si>
  <si>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</si>
  <si>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</si>
  <si>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</si>
  <si>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</si>
  <si>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</si>
  <si>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</si>
  <si>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</si>
  <si>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</si>
  <si>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</si>
  <si>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</si>
  <si>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</si>
  <si>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</si>
  <si>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</si>
  <si>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</si>
  <si>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</si>
  <si>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</si>
  <si>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</si>
  <si>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</si>
  <si>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</si>
  <si>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</si>
  <si>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</si>
  <si>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</si>
  <si>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</si>
  <si>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</si>
  <si>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</si>
  <si>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</si>
  <si>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</si>
  <si>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</si>
  <si>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</si>
  <si>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</si>
  <si>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</si>
  <si>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</si>
  <si>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</si>
  <si>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</si>
  <si>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</si>
  <si>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</si>
  <si>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</si>
  <si>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</si>
  <si>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</si>
  <si>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</si>
  <si>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</si>
  <si>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</si>
  <si>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</si>
  <si>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</si>
  <si>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</si>
  <si>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</si>
  <si>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</si>
  <si>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</si>
  <si>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</si>
  <si>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</si>
  <si>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</si>
  <si>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</si>
  <si>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</si>
  <si>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</si>
  <si>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</si>
  <si>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</si>
  <si>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</si>
  <si>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</si>
  <si>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</si>
  <si>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</si>
  <si>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</si>
  <si>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</si>
  <si>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</si>
  <si>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</si>
  <si>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</si>
  <si>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</si>
  <si>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</si>
  <si>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</si>
  <si>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</si>
  <si>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</si>
  <si>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</si>
  <si>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</si>
  <si>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</si>
  <si>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</si>
  <si>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</si>
  <si>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</si>
  <si>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</si>
  <si>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</si>
  <si>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</si>
  <si>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</si>
  <si>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</si>
  <si>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</si>
  <si>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</si>
  <si>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</si>
  <si>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</si>
  <si>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</si>
  <si>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</si>
  <si>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</si>
  <si>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</si>
  <si>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</si>
  <si>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</si>
  <si>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</si>
  <si>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</si>
  <si>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</si>
  <si>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</si>
  <si>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</si>
  <si>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</si>
  <si>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</si>
  <si>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</si>
  <si>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</si>
  <si>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</si>
  <si>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</si>
  <si>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</si>
  <si>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</si>
  <si>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</si>
  <si>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</si>
  <si>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</si>
  <si>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</si>
  <si>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</si>
  <si>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</si>
  <si>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</si>
  <si>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</si>
  <si>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</si>
  <si>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</si>
  <si>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</si>
  <si>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</si>
  <si>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</si>
  <si>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</si>
  <si>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</si>
  <si>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</si>
  <si>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</si>
  <si>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</si>
  <si>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</si>
  <si>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</si>
  <si>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</si>
  <si>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</si>
  <si>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</si>
  <si>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</si>
  <si>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</si>
  <si>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</si>
  <si>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</si>
  <si>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</si>
  <si>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</si>
  <si>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</si>
  <si>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</si>
  <si>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</si>
  <si>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</si>
  <si>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</si>
  <si>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</si>
  <si>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</si>
  <si>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</si>
  <si>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</si>
  <si>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</si>
  <si>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</si>
  <si>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</si>
  <si>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</si>
  <si>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</si>
  <si>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</si>
  <si>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</si>
  <si>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</si>
  <si>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</si>
  <si>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</si>
  <si>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</si>
  <si>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</si>
  <si>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</si>
  <si>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</si>
  <si>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</si>
  <si>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</si>
  <si>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</si>
  <si>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</si>
  <si>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</si>
  <si>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</si>
  <si>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</si>
  <si>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</si>
  <si>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</si>
  <si>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</si>
  <si>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</si>
  <si>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</si>
  <si>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</si>
  <si>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</si>
  <si>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</si>
  <si>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</si>
  <si>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</si>
  <si>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</si>
  <si>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</si>
  <si>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</si>
  <si>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</si>
  <si>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</si>
  <si>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</si>
  <si>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</si>
  <si>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</si>
  <si>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</si>
  <si>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</si>
  <si>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</si>
  <si>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</si>
  <si>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</si>
  <si>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</si>
  <si>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</si>
  <si>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</si>
  <si>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</si>
  <si>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</si>
  <si>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</si>
  <si>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</si>
  <si>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</si>
  <si>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</si>
  <si>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</si>
  <si>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</si>
  <si>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</si>
  <si>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</si>
  <si>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</si>
  <si>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</si>
  <si>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</si>
  <si>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</si>
  <si>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</si>
  <si>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</si>
  <si>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</si>
  <si>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</si>
  <si>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</si>
  <si>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</si>
  <si>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</si>
  <si>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</si>
  <si>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</si>
  <si>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</si>
  <si>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</si>
  <si>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</si>
  <si>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</si>
  <si>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</si>
  <si>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</si>
  <si>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</si>
  <si>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</si>
  <si>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</si>
  <si>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</si>
  <si>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</si>
  <si>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</si>
  <si>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</si>
  <si>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</si>
  <si>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</si>
  <si>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</si>
  <si>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</si>
  <si>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</si>
  <si>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</si>
  <si>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</si>
  <si>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</si>
  <si>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</si>
  <si>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</si>
  <si>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</si>
  <si>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</si>
  <si>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</si>
  <si>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</si>
  <si>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</si>
  <si>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</si>
  <si>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</si>
  <si>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</si>
  <si>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</si>
  <si>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</si>
  <si>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</si>
  <si>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</si>
  <si>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</si>
  <si>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</si>
  <si>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</si>
  <si>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</si>
  <si>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</si>
  <si>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</si>
  <si>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</si>
  <si>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</si>
  <si>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</si>
  <si>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</si>
  <si>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</si>
  <si>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</si>
  <si>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</si>
  <si>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</si>
  <si>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</si>
  <si>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</si>
  <si>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</si>
  <si>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</si>
  <si>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</si>
  <si>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</si>
  <si>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</si>
  <si>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</si>
  <si>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</si>
  <si>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</si>
  <si>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</si>
  <si>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</si>
  <si>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</si>
  <si>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</si>
  <si>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</si>
  <si>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</si>
  <si>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</si>
  <si>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</si>
  <si>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</si>
  <si>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</si>
  <si>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</si>
  <si>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</si>
  <si>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</si>
  <si>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</si>
  <si>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</si>
  <si>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</si>
  <si>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</si>
  <si>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</si>
  <si>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</si>
  <si>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</si>
  <si>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</si>
  <si>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</si>
  <si>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</si>
  <si>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</si>
  <si>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</si>
  <si>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</si>
  <si>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</si>
  <si>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</si>
  <si>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</si>
  <si>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</si>
  <si>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</si>
  <si>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</si>
  <si>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</si>
  <si>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</si>
  <si>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</si>
  <si>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</si>
  <si>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</si>
  <si>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</si>
  <si>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</si>
  <si>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</si>
  <si>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</si>
  <si>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</si>
  <si>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</si>
  <si>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</si>
  <si>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</si>
  <si>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</si>
  <si>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</si>
  <si>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</si>
  <si>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</si>
  <si>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</si>
  <si>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</si>
  <si>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</si>
  <si>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</si>
  <si>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</si>
  <si>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</si>
  <si>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</si>
  <si>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</si>
  <si>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</si>
  <si>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</si>
  <si>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</si>
  <si>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</si>
  <si>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</si>
  <si>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</si>
  <si>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</si>
  <si>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</si>
  <si>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</si>
  <si>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</si>
  <si>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</si>
  <si>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</si>
  <si>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</si>
  <si>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</si>
  <si>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</si>
  <si>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</si>
  <si>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</si>
  <si>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</si>
  <si>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</si>
  <si>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</si>
  <si>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</si>
  <si>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</si>
  <si>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</si>
  <si>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</si>
  <si>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</si>
  <si>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</si>
  <si>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</si>
  <si>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</si>
  <si>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</si>
  <si>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</si>
  <si>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</si>
  <si>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</si>
  <si>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</si>
  <si>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</si>
  <si>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</si>
  <si>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</si>
  <si>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</si>
  <si>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</si>
  <si>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</si>
  <si>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</si>
  <si>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</si>
  <si>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</si>
  <si>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</si>
  <si>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</si>
  <si>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</si>
  <si>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</si>
  <si>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</si>
  <si>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</si>
  <si>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</si>
  <si>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</si>
  <si>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</si>
  <si>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</si>
  <si>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</si>
  <si>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</si>
  <si>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</si>
  <si>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</si>
  <si>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</si>
  <si>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</si>
  <si>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</si>
  <si>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</si>
  <si>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</si>
  <si>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</si>
  <si>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</si>
  <si>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</si>
  <si>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</si>
  <si>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</si>
  <si>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</si>
  <si>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</si>
  <si>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</si>
  <si>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</si>
  <si>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</si>
  <si>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</si>
  <si>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</si>
  <si>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</si>
  <si>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</si>
  <si>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</si>
  <si>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</si>
  <si>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</si>
  <si>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</si>
  <si>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</si>
  <si>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</si>
  <si>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</si>
  <si>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</si>
  <si>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</si>
  <si>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</si>
  <si>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</si>
  <si>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</si>
  <si>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</si>
  <si>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</si>
  <si>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</si>
  <si>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</si>
  <si>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</si>
  <si>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</si>
  <si>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</si>
  <si>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</si>
  <si>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</si>
  <si>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</si>
  <si>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</si>
  <si>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</si>
  <si>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</si>
  <si>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</si>
  <si>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</si>
  <si>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</si>
  <si>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</si>
  <si>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</si>
  <si>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</si>
  <si>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</si>
  <si>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</si>
  <si>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</si>
  <si>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</si>
  <si>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</si>
  <si>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</si>
  <si>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</si>
  <si>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</si>
  <si>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</si>
  <si>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</si>
  <si>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</si>
  <si>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</si>
  <si>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</si>
  <si>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</si>
  <si>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</si>
  <si>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</si>
  <si>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</si>
  <si>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</si>
  <si>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</si>
  <si>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</si>
  <si>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</si>
  <si>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</si>
  <si>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</si>
  <si>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</si>
  <si>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</si>
  <si>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</si>
  <si>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</si>
  <si>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</si>
  <si>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</si>
  <si>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</si>
  <si>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</si>
  <si>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</si>
  <si>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</si>
  <si>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</si>
  <si>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</si>
  <si>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</si>
  <si>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</si>
  <si>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</si>
  <si>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</si>
  <si>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</si>
  <si>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</si>
  <si>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</si>
  <si>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</si>
  <si>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</si>
  <si>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</si>
  <si>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</si>
  <si>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</si>
  <si>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</si>
  <si>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</si>
  <si>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</si>
  <si>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</si>
  <si>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</si>
  <si>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</si>
  <si>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</si>
  <si>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</si>
  <si>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</si>
  <si>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</si>
  <si>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</si>
  <si>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</si>
  <si>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</si>
  <si>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</si>
  <si>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</si>
  <si>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</si>
  <si>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</si>
  <si>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</si>
  <si>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</si>
  <si>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</si>
  <si>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</si>
  <si>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</si>
  <si>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</si>
  <si>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</si>
  <si>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</si>
  <si>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</si>
  <si>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</si>
  <si>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</si>
  <si>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</si>
  <si>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</si>
  <si>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</si>
  <si>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</si>
  <si>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</si>
  <si>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</si>
  <si>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</si>
  <si>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</si>
  <si>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</si>
  <si>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</si>
  <si>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</si>
  <si>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</si>
  <si>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</si>
  <si>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</si>
  <si>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</si>
  <si>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</si>
  <si>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</si>
  <si>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</si>
  <si>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</si>
  <si>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</si>
  <si>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</si>
  <si>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</si>
  <si>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</si>
  <si>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</si>
  <si>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</si>
  <si>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</si>
  <si>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</si>
  <si>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</si>
  <si>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</si>
  <si>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</si>
  <si>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</si>
  <si>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</si>
  <si>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</si>
  <si>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</si>
  <si>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</si>
  <si>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</si>
  <si>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</si>
  <si>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</si>
  <si>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</si>
  <si>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</si>
  <si>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</si>
  <si>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</si>
  <si>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</si>
  <si>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</si>
  <si>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</si>
  <si>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</si>
  <si>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</si>
  <si>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</si>
  <si>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</si>
  <si>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</si>
  <si>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</si>
  <si>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</si>
  <si>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</si>
  <si>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</si>
  <si>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</si>
  <si>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</si>
  <si>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</si>
  <si>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</si>
  <si>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</si>
  <si>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</si>
  <si>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</si>
  <si>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</si>
  <si>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</si>
  <si>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</si>
  <si>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</si>
  <si>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</si>
  <si>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</si>
  <si>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</si>
  <si>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</si>
  <si>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</si>
  <si>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</si>
  <si>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</si>
  <si>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</si>
  <si>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</si>
  <si>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</si>
  <si>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</si>
  <si>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</si>
  <si>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</si>
  <si>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</si>
  <si>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</si>
  <si>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</si>
  <si>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</si>
  <si>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</si>
  <si>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</si>
  <si>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</si>
  <si>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</si>
  <si>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</si>
  <si>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</si>
  <si>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</si>
  <si>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</si>
  <si>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</si>
  <si>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</si>
  <si>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</si>
  <si>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</si>
  <si>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</si>
  <si>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</si>
  <si>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</si>
  <si>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</si>
  <si>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</si>
  <si>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</si>
  <si>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</si>
  <si>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</si>
  <si>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</si>
  <si>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</si>
  <si>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</si>
  <si>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</si>
  <si>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</si>
  <si>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</si>
  <si>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</si>
  <si>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</si>
  <si>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</si>
  <si>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</si>
  <si>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</si>
  <si>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</si>
  <si>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</si>
  <si>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</si>
  <si>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</si>
  <si>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</si>
  <si>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</si>
  <si>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</si>
  <si>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</si>
  <si>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</si>
  <si>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</si>
  <si>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</si>
  <si>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</si>
  <si>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</si>
  <si>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</si>
  <si>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</si>
  <si>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</si>
  <si>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</si>
  <si>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</si>
  <si>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</si>
  <si>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</si>
  <si>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</si>
  <si>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</si>
  <si>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</si>
  <si>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</si>
  <si>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</si>
  <si>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</si>
  <si>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</si>
  <si>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</si>
  <si>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</si>
  <si>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</si>
  <si>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</si>
  <si>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</si>
  <si>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</si>
  <si>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</si>
  <si>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</si>
  <si>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</si>
  <si>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</si>
  <si>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</si>
  <si>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</si>
  <si>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</si>
  <si>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</si>
  <si>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</si>
  <si>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</si>
  <si>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</si>
  <si>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</si>
  <si>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</si>
  <si>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</si>
  <si>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</si>
  <si>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</si>
  <si>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</si>
  <si>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</si>
  <si>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</si>
  <si>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</si>
  <si>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</si>
  <si>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</si>
  <si>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</si>
  <si>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</si>
  <si>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</si>
  <si>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</si>
  <si>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</si>
  <si>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</si>
  <si>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</si>
  <si>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</si>
  <si>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</si>
  <si>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</si>
  <si>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</si>
  <si>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</si>
  <si>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</si>
  <si>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</si>
  <si>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</si>
  <si>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</si>
  <si>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</si>
  <si>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</si>
  <si>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</si>
  <si>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</si>
  <si>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</si>
  <si>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</si>
  <si>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</si>
  <si>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</si>
  <si>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</si>
  <si>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</si>
  <si>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</si>
  <si>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</si>
  <si>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</si>
  <si>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</si>
  <si>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</si>
  <si>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</si>
  <si>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</si>
  <si>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</si>
  <si>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</si>
  <si>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</si>
  <si>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</si>
  <si>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</si>
  <si>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</si>
  <si>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</si>
  <si>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</si>
  <si>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</si>
  <si>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</si>
  <si>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</si>
  <si>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</si>
  <si>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</si>
  <si>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</si>
  <si>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</si>
  <si>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</si>
  <si>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</si>
  <si>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</si>
  <si>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</si>
  <si>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</si>
  <si>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</si>
  <si>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</si>
  <si>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</si>
  <si>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</si>
  <si>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</si>
  <si>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</si>
  <si>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</si>
  <si>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</si>
  <si>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</si>
  <si>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</si>
  <si>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</si>
  <si>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</si>
  <si>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</si>
  <si>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</si>
  <si>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</si>
  <si>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</si>
  <si>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</si>
  <si>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</si>
  <si>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</si>
  <si>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</si>
  <si>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</si>
  <si>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</si>
  <si>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</si>
  <si>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</si>
  <si>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</si>
  <si>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</si>
  <si>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</si>
  <si>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</si>
  <si>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</si>
  <si>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</si>
  <si>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</si>
  <si>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</si>
  <si>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</si>
  <si>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</si>
  <si>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</si>
  <si>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</si>
  <si>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</si>
  <si>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</si>
  <si>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</si>
  <si>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</si>
  <si>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</si>
  <si>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</si>
  <si>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</si>
  <si>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</si>
  <si>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</si>
  <si>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</si>
  <si>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</si>
  <si>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</si>
  <si>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</si>
  <si>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</si>
  <si>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</si>
  <si>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</si>
  <si>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</si>
  <si>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</si>
  <si>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</si>
  <si>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</si>
  <si>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</si>
  <si>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</si>
  <si>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</si>
  <si>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</si>
  <si>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</si>
  <si>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</si>
  <si>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</si>
  <si>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</si>
  <si>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</si>
  <si>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</si>
  <si>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</si>
  <si>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</si>
  <si>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</si>
  <si>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</si>
  <si>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</si>
  <si>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</si>
  <si>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</si>
  <si>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</si>
  <si>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</si>
  <si>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</si>
  <si>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</si>
  <si>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</si>
  <si>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</si>
  <si>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</si>
  <si>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</si>
  <si>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</si>
  <si>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</si>
  <si>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</si>
  <si>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</si>
  <si>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</si>
  <si>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</si>
  <si>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</si>
  <si>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</si>
  <si>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</si>
  <si>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</si>
  <si>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</si>
  <si>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</si>
  <si>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</si>
  <si>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</si>
  <si>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</si>
  <si>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</si>
  <si>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</si>
  <si>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</si>
  <si>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</si>
  <si>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</si>
  <si>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</si>
  <si>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</si>
  <si>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</si>
  <si>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</si>
  <si>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</si>
  <si>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</si>
  <si>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</si>
  <si>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</si>
  <si>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</si>
  <si>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</si>
  <si>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</si>
  <si>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</si>
  <si>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</si>
  <si>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</si>
  <si>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</si>
  <si>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</si>
  <si>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</si>
  <si>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</si>
  <si>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</si>
  <si>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</si>
  <si>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</si>
  <si>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</si>
  <si>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</si>
  <si>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</si>
  <si>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</si>
  <si>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</si>
  <si>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</si>
  <si>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</si>
  <si>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</si>
  <si>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</si>
  <si>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</si>
  <si>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</si>
  <si>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</si>
  <si>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</si>
  <si>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</si>
  <si>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</si>
  <si>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</si>
  <si>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</si>
  <si>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</si>
  <si>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</si>
  <si>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</si>
  <si>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</si>
  <si>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</si>
  <si>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</si>
  <si>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</si>
  <si>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</si>
  <si>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</si>
  <si>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</si>
  <si>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</si>
  <si>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</si>
  <si>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</si>
  <si>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</si>
  <si>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</si>
  <si>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</si>
  <si>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</si>
  <si>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</si>
  <si>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</si>
  <si>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</si>
  <si>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</si>
  <si>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</si>
  <si>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</si>
  <si>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</si>
  <si>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</si>
  <si>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</si>
  <si>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</si>
  <si>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</si>
  <si>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</si>
  <si>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</si>
  <si>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</si>
  <si>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</si>
  <si>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</si>
  <si>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</si>
  <si>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</si>
  <si>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</si>
  <si>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</si>
  <si>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</si>
  <si>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</si>
  <si>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</si>
  <si>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</si>
  <si>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</si>
  <si>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</si>
  <si>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</si>
  <si>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</si>
  <si>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</si>
  <si>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</si>
  <si>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</si>
  <si>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</si>
  <si>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</si>
  <si>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</si>
  <si>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</si>
  <si>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</si>
  <si>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</si>
  <si>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</si>
  <si>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</si>
  <si>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</si>
  <si>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</si>
  <si>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</si>
  <si>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</si>
  <si>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</si>
  <si>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</si>
  <si>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</si>
  <si>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</si>
  <si>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</si>
  <si>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</si>
  <si>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</si>
  <si>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</si>
  <si>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</si>
  <si>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</si>
  <si>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</si>
  <si>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</si>
  <si>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</si>
  <si>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</si>
  <si>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</si>
  <si>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</si>
  <si>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</si>
  <si>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</si>
  <si>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</si>
  <si>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</si>
  <si>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</si>
  <si>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</si>
  <si>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</si>
  <si>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</si>
  <si>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</si>
  <si>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</si>
  <si>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</si>
  <si>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</si>
  <si>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</si>
  <si>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</si>
  <si>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</si>
  <si>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</si>
  <si>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</si>
  <si>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</si>
  <si>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</si>
  <si>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</si>
  <si>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</si>
  <si>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</si>
  <si>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</si>
  <si>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</si>
  <si>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</si>
  <si>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</si>
  <si>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</si>
  <si>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</si>
  <si>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</si>
  <si>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</si>
  <si>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</si>
  <si>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</si>
  <si>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</si>
  <si>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</si>
  <si>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</si>
  <si>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</si>
  <si>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</si>
  <si>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</si>
  <si>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</si>
  <si>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</si>
  <si>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</si>
  <si>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</si>
  <si>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</si>
  <si>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</si>
  <si>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</si>
  <si>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</si>
  <si>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</si>
  <si>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</si>
  <si>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</si>
  <si>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</si>
  <si>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</si>
  <si>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</si>
  <si>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</si>
  <si>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</si>
  <si>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</si>
  <si>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</si>
  <si>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</si>
  <si>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</si>
  <si>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</si>
  <si>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</si>
  <si>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</si>
  <si>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</si>
  <si>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</si>
  <si>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</si>
  <si>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</si>
  <si>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</si>
  <si>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</si>
  <si>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</si>
  <si>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</si>
  <si>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</si>
  <si>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</si>
  <si>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</si>
  <si>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</si>
  <si>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</si>
  <si>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</si>
  <si>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</si>
  <si>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</si>
  <si>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</si>
  <si>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</si>
  <si>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</si>
  <si>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</si>
  <si>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</si>
  <si>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</si>
  <si>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</si>
  <si>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</si>
  <si>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</si>
  <si>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</si>
  <si>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</si>
  <si>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</si>
  <si>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</si>
  <si>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</si>
  <si>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</si>
  <si>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</si>
  <si>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</si>
  <si>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</si>
  <si>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</si>
  <si>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</si>
  <si>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</si>
  <si>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</si>
  <si>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</si>
  <si>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</si>
  <si>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</si>
  <si>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</si>
  <si>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</si>
  <si>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</si>
  <si>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</si>
  <si>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</si>
  <si>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</si>
  <si>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</si>
  <si>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</si>
  <si>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</si>
  <si>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</si>
  <si>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</si>
  <si>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</si>
  <si>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</si>
  <si>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</si>
  <si>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</si>
  <si>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</si>
  <si>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</si>
  <si>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</si>
  <si>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</si>
  <si>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</si>
  <si>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</si>
  <si>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</si>
  <si>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</si>
  <si>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</si>
  <si>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</si>
  <si>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</si>
  <si>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</si>
  <si>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</si>
  <si>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</si>
  <si>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</si>
  <si>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</si>
  <si>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</si>
  <si>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</si>
  <si>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</si>
  <si>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</si>
  <si>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</si>
  <si>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</si>
  <si>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</si>
  <si>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</si>
  <si>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</si>
  <si>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</si>
  <si>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</si>
  <si>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</si>
  <si>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</si>
  <si>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</si>
  <si>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</si>
  <si>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</si>
  <si>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</si>
  <si>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</si>
  <si>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</si>
  <si>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</si>
  <si>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</si>
  <si>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</si>
  <si>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</si>
  <si>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</si>
  <si>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</si>
  <si>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</si>
  <si>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</si>
  <si>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</si>
  <si>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</si>
  <si>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</si>
  <si>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</si>
  <si>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</si>
  <si>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</si>
  <si>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</si>
  <si>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</si>
  <si>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</si>
  <si>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</si>
  <si>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</si>
  <si>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</si>
  <si>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</si>
  <si>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</si>
  <si>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</si>
  <si>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</si>
  <si>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</si>
  <si>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</si>
  <si>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</si>
  <si>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</si>
  <si>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</si>
  <si>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</si>
  <si>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</si>
  <si>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</si>
  <si>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</si>
  <si>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</si>
  <si>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</si>
  <si>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</si>
  <si>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</si>
  <si>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</si>
  <si>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</si>
  <si>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</si>
  <si>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</si>
  <si>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</si>
  <si>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</si>
  <si>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</si>
  <si>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</si>
  <si>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</si>
  <si>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</si>
  <si>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</si>
  <si>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</si>
  <si>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</si>
  <si>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</si>
  <si>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</si>
  <si>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</si>
  <si>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</si>
  <si>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</si>
  <si>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</si>
  <si>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</si>
  <si>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</si>
  <si>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</si>
  <si>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</si>
  <si>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</si>
  <si>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</si>
  <si>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</si>
  <si>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</si>
  <si>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</si>
  <si>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</si>
  <si>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</si>
  <si>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</si>
  <si>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</si>
  <si>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</si>
  <si>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</si>
  <si>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</si>
  <si>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</si>
  <si>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</si>
  <si>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</si>
  <si>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</si>
  <si>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</si>
  <si>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</si>
  <si>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</si>
  <si>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</si>
  <si>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</si>
  <si>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</si>
  <si>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</si>
  <si>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</si>
  <si>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</si>
  <si>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</si>
  <si>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</si>
  <si>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</si>
  <si>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</si>
  <si>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</si>
  <si>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</si>
  <si>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</si>
  <si>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</si>
  <si>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</si>
  <si>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</si>
  <si>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</si>
  <si>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</si>
  <si>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</si>
  <si>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</si>
  <si>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</si>
  <si>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</si>
  <si>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</si>
  <si>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</si>
  <si>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</si>
  <si>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</si>
  <si>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</si>
  <si>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</si>
  <si>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</si>
  <si>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</si>
  <si>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</si>
  <si>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</si>
  <si>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</si>
  <si>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</si>
  <si>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</si>
  <si>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</si>
  <si>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</si>
  <si>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</si>
  <si>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</si>
  <si>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</si>
  <si>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</si>
  <si>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</si>
  <si>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</si>
  <si>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</si>
  <si>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</si>
  <si>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</si>
  <si>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</si>
  <si>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</si>
  <si>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</si>
  <si>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</si>
  <si>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</si>
  <si>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</si>
  <si>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</si>
  <si>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</si>
  <si>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</si>
  <si>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</si>
  <si>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</si>
  <si>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</si>
  <si>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</si>
  <si>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</si>
  <si>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</si>
  <si>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</si>
  <si>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</si>
  <si>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</si>
  <si>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</si>
  <si>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</si>
  <si>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</si>
  <si>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</si>
  <si>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</si>
  <si>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</si>
  <si>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</si>
  <si>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</si>
  <si>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</si>
  <si>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</si>
  <si>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</si>
  <si>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</si>
  <si>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</si>
  <si>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</si>
  <si>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</si>
  <si>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</si>
  <si>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</si>
  <si>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</si>
  <si>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</si>
  <si>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</si>
  <si>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</si>
  <si>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</si>
  <si>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</si>
  <si>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</si>
  <si>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</si>
  <si>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</si>
  <si>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</si>
  <si>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</si>
  <si>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</si>
  <si>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</si>
  <si>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</si>
  <si>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</si>
  <si>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</si>
  <si>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</si>
  <si>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</si>
  <si>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</si>
  <si>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</si>
  <si>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</si>
  <si>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</si>
  <si>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</si>
  <si>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</si>
  <si>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</si>
  <si>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</si>
  <si>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</si>
  <si>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</si>
  <si>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</si>
  <si>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</si>
  <si>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</si>
  <si>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</si>
  <si>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</si>
  <si>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</si>
  <si>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</si>
  <si>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</si>
  <si>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</si>
  <si>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</si>
  <si>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</si>
  <si>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</si>
  <si>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</si>
  <si>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</si>
  <si>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</si>
  <si>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</si>
  <si>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</si>
  <si>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</si>
  <si>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</si>
  <si>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</si>
  <si>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</si>
  <si>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</si>
  <si>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</si>
  <si>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</si>
  <si>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</si>
  <si>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</si>
  <si>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</si>
  <si>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</si>
  <si>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</si>
  <si>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</si>
  <si>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</si>
  <si>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</si>
  <si>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</si>
  <si>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</si>
  <si>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</si>
  <si>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</si>
  <si>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</si>
  <si>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</si>
  <si>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</si>
  <si>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</si>
  <si>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</si>
  <si>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</si>
  <si>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</si>
  <si>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</si>
  <si>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</si>
  <si>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</si>
  <si>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</si>
  <si>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</si>
  <si>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</si>
  <si>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</si>
  <si>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</si>
  <si>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</si>
  <si>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</si>
  <si>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</si>
  <si>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</si>
  <si>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</si>
  <si>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</si>
  <si>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</si>
  <si>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</si>
  <si>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</si>
  <si>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</si>
  <si>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</si>
  <si>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</si>
  <si>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</si>
  <si>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</si>
  <si>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</si>
  <si>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</si>
  <si>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</si>
  <si>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</si>
  <si>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</si>
  <si>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</si>
  <si>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</si>
  <si>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</si>
  <si>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</si>
  <si>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</si>
  <si>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</si>
  <si>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</si>
  <si>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</si>
  <si>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</si>
  <si>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</si>
  <si>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</si>
  <si>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</si>
  <si>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</si>
  <si>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</si>
  <si>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</si>
  <si>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</si>
  <si>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</si>
  <si>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</si>
  <si>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</si>
  <si>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</si>
  <si>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</si>
  <si>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</si>
  <si>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</si>
  <si>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</si>
  <si>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</si>
  <si>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</si>
  <si>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</si>
  <si>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</si>
  <si>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</si>
  <si>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</si>
  <si>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</si>
  <si>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</si>
  <si>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</si>
  <si>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</si>
  <si>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</si>
  <si>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</si>
  <si>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</si>
  <si>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</si>
  <si>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</si>
  <si>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</si>
  <si>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</si>
  <si>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</si>
  <si>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</si>
  <si>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</si>
  <si>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</si>
  <si>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</si>
  <si>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</si>
  <si>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</si>
  <si>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</si>
  <si>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</si>
  <si>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</si>
  <si>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</si>
  <si>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</si>
  <si>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</si>
  <si>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</si>
  <si>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</si>
  <si>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</si>
  <si>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</si>
  <si>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</si>
  <si>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</si>
  <si>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</si>
  <si>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</si>
  <si>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</si>
  <si>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</si>
  <si>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</si>
  <si>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</si>
  <si>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</si>
  <si>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</si>
  <si>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</si>
  <si>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</si>
  <si>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</si>
  <si>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</si>
  <si>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</si>
  <si>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</si>
  <si>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</si>
  <si>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</si>
  <si>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</si>
  <si>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</si>
  <si>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</si>
  <si>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</si>
  <si>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</si>
  <si>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</si>
  <si>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</si>
  <si>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</si>
  <si>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</si>
  <si>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</si>
  <si>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</si>
  <si>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</si>
  <si>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</si>
  <si>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</si>
  <si>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</si>
  <si>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</si>
  <si>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</si>
  <si>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</si>
  <si>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</si>
  <si>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</si>
  <si>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</si>
  <si>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</si>
  <si>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</si>
  <si>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</si>
  <si>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</si>
  <si>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</si>
  <si>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</si>
  <si>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</si>
  <si>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</si>
  <si>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</si>
  <si>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</si>
  <si>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</si>
  <si>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</si>
  <si>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</si>
  <si>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</si>
  <si>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</si>
  <si>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</si>
  <si>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</si>
  <si>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</si>
  <si>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</si>
  <si>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</si>
  <si>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</si>
  <si>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</si>
  <si>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</si>
  <si>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</si>
  <si>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</si>
  <si>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</si>
  <si>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</si>
  <si>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</si>
  <si>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</si>
  <si>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</si>
  <si>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</si>
  <si>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</si>
  <si>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</si>
  <si>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</si>
  <si>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</si>
  <si>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</si>
  <si>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</si>
  <si>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</si>
  <si>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</si>
  <si>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</si>
  <si>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</si>
  <si>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</si>
  <si>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</si>
  <si>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</si>
  <si>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</si>
  <si>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</si>
  <si>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</si>
  <si>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</si>
  <si>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</si>
  <si>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</si>
  <si>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</si>
  <si>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</si>
  <si>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</si>
  <si>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</si>
  <si>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</si>
  <si>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</si>
  <si>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</si>
  <si>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</si>
  <si>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</si>
  <si>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</si>
  <si>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</si>
  <si>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</si>
  <si>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</si>
  <si>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</si>
  <si>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</si>
  <si>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</si>
  <si>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</si>
  <si>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</si>
  <si>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</si>
  <si>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</si>
  <si>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</si>
  <si>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</si>
  <si>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</si>
  <si>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</si>
  <si>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</si>
  <si>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</si>
  <si>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</si>
  <si>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</si>
  <si>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</si>
  <si>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</si>
  <si>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</si>
  <si>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</si>
  <si>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</si>
  <si>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</si>
  <si>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</si>
  <si>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</si>
  <si>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</si>
  <si>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</si>
  <si>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</si>
  <si>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</si>
  <si>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</si>
  <si>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</si>
  <si>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</si>
  <si>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</si>
  <si>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</si>
  <si>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</si>
  <si>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</si>
  <si>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</si>
  <si>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</si>
  <si>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</si>
  <si>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</si>
  <si>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</si>
  <si>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</si>
  <si>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</si>
  <si>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</si>
  <si>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</si>
  <si>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</si>
  <si>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</si>
  <si>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</si>
  <si>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</si>
  <si>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</si>
  <si>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</si>
  <si>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</si>
  <si>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</si>
  <si>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</si>
  <si>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</si>
  <si>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</si>
  <si>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</si>
  <si>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</si>
  <si>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</si>
  <si>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</si>
  <si>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</si>
  <si>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</si>
  <si>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</si>
  <si>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</si>
  <si>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</si>
  <si>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</si>
  <si>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</si>
  <si>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</si>
  <si>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</si>
  <si>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</si>
  <si>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</si>
  <si>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</si>
  <si>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</si>
  <si>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</si>
  <si>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</si>
  <si>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</si>
  <si>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</si>
  <si>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</si>
  <si>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</si>
  <si>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</si>
  <si>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</si>
  <si>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</si>
  <si>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</si>
  <si>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</si>
  <si>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</si>
  <si>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</si>
  <si>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</si>
  <si>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</si>
  <si>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</si>
  <si>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</si>
  <si>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</si>
  <si>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</si>
  <si>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</si>
  <si>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</si>
  <si>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</si>
  <si>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</si>
  <si>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</si>
  <si>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</si>
  <si>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</si>
  <si>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</si>
  <si>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</si>
  <si>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</si>
  <si>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</si>
  <si>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</si>
  <si>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</si>
  <si>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</si>
  <si>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</si>
  <si>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</si>
  <si>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</si>
  <si>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</si>
  <si>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</si>
  <si>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</si>
  <si>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</si>
  <si>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</si>
  <si>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</si>
  <si>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</si>
  <si>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</si>
  <si>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</si>
  <si>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</si>
  <si>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</si>
  <si>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</si>
  <si>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</si>
  <si>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</si>
  <si>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</si>
  <si>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</si>
  <si>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</si>
  <si>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</si>
  <si>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</si>
  <si>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</si>
  <si>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</si>
  <si>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</si>
  <si>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</si>
  <si>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</si>
  <si>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</si>
  <si>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</si>
  <si>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</si>
  <si>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</si>
  <si>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</si>
  <si>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</si>
  <si>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</si>
  <si>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</si>
  <si>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</si>
  <si>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</si>
  <si>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</si>
  <si>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</si>
  <si>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</si>
  <si>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</si>
  <si>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</si>
  <si>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</si>
  <si>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</si>
  <si>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</si>
  <si>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</si>
  <si>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</si>
  <si>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</si>
  <si>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</si>
  <si>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</si>
  <si>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</si>
  <si>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</si>
  <si>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</si>
  <si>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</si>
  <si>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</si>
  <si>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</si>
  <si>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</si>
  <si>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</si>
  <si>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</si>
  <si>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</si>
  <si>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</si>
  <si>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</si>
  <si>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</si>
  <si>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</si>
  <si>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</si>
  <si>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</si>
  <si>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</si>
  <si>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</si>
  <si>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</si>
  <si>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</si>
  <si>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</si>
  <si>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</si>
  <si>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</si>
  <si>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</si>
  <si>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</si>
  <si>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</si>
  <si>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</si>
  <si>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</si>
  <si>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</si>
  <si>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</si>
  <si>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</si>
  <si>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</si>
  <si>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</si>
  <si>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</si>
  <si>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</si>
  <si>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</si>
  <si>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</si>
  <si>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</si>
  <si>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</si>
  <si>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</si>
  <si>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</si>
  <si>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</si>
  <si>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</si>
  <si>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</si>
  <si>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</si>
  <si>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</si>
  <si>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</si>
  <si>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</si>
  <si>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</si>
  <si>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</si>
  <si>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</si>
  <si>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</si>
  <si>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</si>
  <si>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</si>
  <si>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</si>
  <si>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</si>
  <si>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</si>
  <si>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</si>
  <si>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</si>
  <si>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</si>
  <si>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</si>
  <si>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</si>
  <si>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</si>
  <si>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</si>
  <si>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</si>
  <si>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</si>
  <si>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</si>
  <si>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</si>
  <si>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</si>
  <si>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</si>
  <si>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</si>
  <si>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</si>
  <si>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</si>
  <si>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</si>
  <si>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</si>
  <si>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</si>
  <si>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</si>
  <si>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</si>
  <si>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</si>
  <si>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</si>
  <si>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</si>
  <si>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</si>
  <si>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</si>
  <si>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</si>
  <si>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</si>
  <si>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</si>
  <si>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</si>
  <si>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</si>
  <si>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</si>
  <si>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</si>
  <si>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</si>
  <si>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</si>
  <si>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</si>
  <si>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</si>
  <si>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</si>
  <si>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</si>
  <si>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</si>
  <si>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</si>
  <si>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</si>
  <si>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</si>
  <si>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</si>
  <si>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</si>
  <si>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</si>
  <si>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</si>
  <si>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</si>
  <si>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</si>
  <si>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</si>
  <si>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</si>
  <si>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</si>
  <si>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</si>
  <si>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</si>
  <si>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</si>
  <si>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</si>
  <si>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</si>
  <si>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</si>
  <si>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</si>
  <si>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</si>
  <si>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</si>
  <si>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</si>
  <si>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</si>
  <si>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</si>
  <si>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</si>
  <si>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</si>
  <si>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</si>
  <si>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</si>
  <si>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</si>
  <si>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</si>
  <si>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</si>
  <si>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</si>
  <si>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</si>
  <si>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</si>
  <si>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</si>
  <si>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</si>
  <si>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</si>
  <si>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</si>
  <si>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</si>
  <si>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</si>
  <si>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</si>
  <si>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</si>
  <si>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</si>
  <si>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</si>
  <si>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</si>
  <si>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</si>
  <si>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</si>
  <si>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</si>
  <si>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</si>
  <si>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</si>
  <si>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</si>
  <si>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</si>
  <si>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</si>
  <si>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</si>
  <si>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</si>
  <si>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</si>
  <si>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</si>
  <si>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</si>
  <si>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</si>
  <si>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</si>
  <si>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</si>
  <si>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</si>
  <si>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</si>
  <si>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</si>
  <si>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</si>
  <si>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</si>
  <si>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</si>
  <si>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</si>
  <si>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</si>
  <si>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</si>
  <si>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</si>
  <si>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</si>
  <si>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</si>
  <si>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</si>
  <si>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</si>
  <si>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</si>
  <si>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</si>
  <si>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</si>
  <si>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</si>
  <si>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</si>
  <si>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</si>
  <si>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</si>
  <si>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</si>
  <si>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</si>
  <si>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</si>
  <si>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</si>
  <si>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</si>
  <si>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</si>
  <si>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</si>
  <si>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</si>
  <si>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</si>
  <si>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</si>
  <si>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</si>
  <si>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</si>
  <si>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</si>
  <si>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</si>
  <si>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</si>
  <si>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</si>
  <si>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</si>
  <si>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</si>
  <si>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</si>
  <si>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</si>
  <si>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</si>
  <si>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</si>
  <si>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</si>
  <si>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</si>
  <si>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</si>
  <si>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</si>
  <si>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</si>
  <si>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</si>
  <si>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</si>
  <si>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</si>
  <si>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</si>
  <si>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</si>
  <si>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</si>
  <si>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</si>
  <si>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</si>
  <si>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</si>
  <si>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</si>
  <si>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</si>
  <si>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</si>
  <si>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</si>
  <si>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</si>
  <si>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</si>
  <si>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</si>
  <si>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</si>
  <si>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</si>
  <si>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</si>
  <si>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</si>
  <si>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</si>
  <si>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</si>
  <si>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</si>
  <si>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</si>
  <si>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</si>
  <si>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</si>
  <si>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</si>
  <si>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</si>
  <si>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</si>
  <si>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</si>
  <si>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</si>
  <si>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</si>
  <si>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</si>
  <si>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</si>
  <si>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</si>
  <si>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</si>
  <si>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</si>
  <si>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</si>
  <si>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</si>
  <si>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</si>
  <si>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</si>
  <si>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</si>
  <si>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</si>
  <si>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</si>
  <si>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</si>
  <si>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</si>
  <si>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</si>
  <si>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</si>
  <si>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</si>
  <si>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</si>
  <si>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</si>
  <si>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</si>
  <si>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</si>
  <si>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</si>
  <si>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</si>
  <si>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</si>
  <si>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</si>
  <si>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</si>
  <si>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</si>
  <si>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</si>
  <si>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</si>
  <si>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</si>
  <si>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</si>
  <si>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</si>
  <si>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</si>
  <si>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</si>
  <si>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</si>
  <si>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</si>
  <si>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</si>
  <si>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</si>
  <si>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</si>
  <si>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</si>
  <si>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</si>
  <si>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</si>
  <si>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</si>
  <si>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</si>
  <si>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</si>
  <si>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</si>
  <si>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</si>
  <si>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</si>
  <si>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</si>
  <si>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</si>
  <si>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</si>
  <si>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</si>
  <si>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</si>
  <si>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</si>
  <si>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</si>
  <si>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</si>
  <si>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</si>
  <si>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</si>
  <si>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</si>
  <si>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</si>
  <si>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</si>
  <si>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</si>
  <si>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</si>
  <si>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</si>
  <si>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</si>
  <si>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</si>
  <si>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</si>
  <si>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</si>
  <si>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</si>
  <si>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</si>
  <si>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</si>
  <si>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</si>
  <si>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</si>
  <si>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</si>
  <si>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</si>
  <si>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</si>
  <si>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</si>
  <si>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</si>
  <si>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</si>
  <si>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</si>
  <si>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</si>
  <si>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</si>
  <si>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</si>
  <si>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</si>
  <si>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</si>
  <si>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</si>
  <si>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</si>
  <si>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</si>
  <si>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</si>
  <si>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</si>
  <si>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</si>
  <si>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</si>
  <si>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</si>
  <si>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</si>
  <si>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</si>
  <si>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</si>
  <si>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</si>
  <si>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</si>
  <si>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</si>
  <si>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</si>
  <si>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</si>
  <si>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</si>
  <si>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</si>
  <si>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</si>
  <si>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</si>
  <si>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</si>
  <si>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</si>
  <si>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</si>
  <si>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</si>
  <si>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</si>
  <si>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</si>
  <si>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</si>
  <si>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</si>
  <si>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</si>
  <si>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</si>
  <si>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</si>
  <si>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</si>
  <si>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</si>
  <si>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</si>
  <si>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</si>
  <si>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</si>
  <si>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</si>
  <si>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</si>
  <si>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</si>
  <si>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</si>
  <si>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</si>
  <si>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</si>
  <si>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</si>
  <si>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</si>
  <si>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</si>
  <si>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</si>
  <si>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</si>
  <si>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</si>
  <si>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</si>
  <si>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</si>
  <si>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</si>
  <si>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</si>
  <si>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</si>
  <si>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</si>
  <si>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</si>
  <si>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</si>
  <si>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</si>
  <si>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</si>
  <si>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</si>
  <si>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</si>
  <si>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</si>
  <si>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</si>
  <si>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</si>
  <si>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</si>
  <si>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</si>
  <si>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</si>
  <si>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</si>
  <si>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</si>
  <si>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</si>
  <si>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</si>
  <si>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</si>
  <si>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</si>
  <si>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</si>
  <si>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</si>
  <si>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</si>
  <si>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</si>
  <si>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</si>
  <si>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</si>
  <si>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</si>
  <si>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</si>
  <si>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</si>
  <si>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</si>
  <si>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</si>
  <si>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</si>
  <si>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</si>
  <si>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</si>
  <si>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</si>
  <si>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</si>
  <si>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</si>
  <si>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</si>
  <si>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</si>
  <si>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</si>
  <si>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</si>
  <si>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</si>
  <si>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</si>
  <si>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</si>
  <si>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</si>
  <si>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</si>
  <si>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</si>
  <si>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</si>
  <si>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</si>
  <si>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</si>
  <si>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</si>
  <si>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</si>
  <si>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</si>
  <si>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</si>
  <si>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</si>
  <si>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</si>
  <si>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</si>
  <si>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</si>
  <si>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</si>
  <si>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</si>
  <si>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</si>
  <si>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</si>
  <si>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</si>
  <si>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</si>
  <si>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</si>
  <si>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</si>
  <si>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</si>
  <si>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</si>
  <si>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</si>
  <si>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</si>
  <si>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</si>
  <si>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</si>
  <si>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</si>
  <si>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</si>
  <si>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</si>
  <si>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</si>
  <si>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</si>
  <si>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</si>
  <si>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</si>
  <si>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</si>
  <si>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</si>
  <si>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</si>
  <si>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</si>
  <si>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</si>
  <si>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</si>
  <si>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</si>
  <si>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</si>
  <si>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</si>
  <si>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</si>
  <si>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</si>
  <si>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</si>
  <si>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</si>
  <si>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</si>
  <si>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</si>
  <si>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</si>
  <si>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</si>
  <si>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</si>
  <si>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</si>
  <si>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</si>
  <si>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</si>
  <si>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</si>
  <si>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</si>
  <si>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</si>
  <si>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</si>
  <si>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</si>
  <si>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</si>
  <si>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</si>
  <si>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</si>
  <si>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</si>
  <si>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</si>
  <si>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</si>
  <si>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</si>
  <si>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</si>
  <si>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</si>
  <si>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</si>
  <si>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</si>
  <si>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</si>
  <si>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</si>
  <si>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</si>
  <si>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</si>
  <si>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</si>
  <si>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</si>
  <si>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</si>
  <si>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</si>
  <si>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</si>
  <si>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</si>
  <si>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</si>
  <si>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</si>
  <si>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</si>
  <si>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</si>
  <si>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</si>
  <si>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</si>
  <si>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</si>
  <si>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</si>
  <si>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</si>
  <si>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</si>
  <si>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</si>
  <si>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</si>
  <si>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</si>
  <si>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</si>
  <si>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</si>
  <si>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</si>
  <si>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</si>
  <si>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</si>
  <si>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</si>
  <si>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</si>
  <si>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</si>
  <si>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</si>
  <si>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</si>
  <si>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</si>
  <si>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</si>
  <si>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</si>
  <si>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</si>
  <si>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</si>
  <si>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</si>
  <si>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</si>
  <si>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</si>
  <si>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</si>
  <si>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</si>
  <si>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</si>
  <si>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</si>
  <si>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</si>
  <si>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</si>
  <si>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</si>
  <si>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</si>
  <si>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</si>
  <si>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</si>
  <si>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</si>
  <si>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</si>
  <si>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</si>
  <si>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</si>
  <si>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</si>
  <si>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</si>
  <si>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</si>
  <si>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</si>
  <si>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</si>
  <si>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</si>
  <si>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</si>
  <si>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</si>
  <si>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</si>
  <si>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</si>
  <si>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</si>
  <si>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</si>
  <si>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</si>
  <si>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</si>
  <si>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</si>
  <si>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</si>
  <si>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</si>
  <si>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</si>
  <si>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</si>
  <si>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</si>
  <si>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</si>
  <si>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</si>
  <si>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</si>
  <si>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</si>
  <si>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</si>
  <si>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</si>
  <si>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</si>
  <si>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</si>
  <si>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</si>
  <si>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</si>
  <si>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</si>
  <si>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</si>
  <si>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</si>
  <si>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</si>
  <si>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</si>
  <si>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</si>
  <si>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</si>
  <si>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</si>
  <si>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</si>
  <si>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</si>
  <si>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</si>
  <si>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</si>
  <si>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</si>
  <si>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</si>
  <si>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</si>
  <si>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</si>
  <si>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</si>
  <si>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</si>
  <si>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</si>
  <si>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</si>
  <si>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</si>
  <si>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</si>
  <si>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</si>
  <si>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</si>
  <si>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</si>
  <si>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</si>
  <si>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</si>
  <si>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</si>
  <si>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</si>
  <si>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</si>
  <si>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</si>
  <si>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</si>
  <si>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</si>
  <si>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</si>
  <si>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</si>
  <si>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</si>
  <si>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</si>
  <si>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</si>
  <si>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</si>
  <si>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</si>
  <si>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</si>
  <si>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</si>
  <si>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</si>
  <si>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</si>
  <si>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</si>
  <si>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</si>
  <si>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</si>
  <si>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</si>
  <si>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</si>
  <si>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</si>
  <si>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</si>
  <si>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</si>
  <si>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</si>
  <si>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</si>
  <si>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</si>
  <si>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</si>
  <si>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</si>
  <si>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</si>
  <si>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</si>
  <si>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</si>
  <si>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</si>
  <si>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</si>
  <si>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</si>
  <si>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</si>
  <si>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</si>
  <si>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</si>
  <si>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</si>
  <si>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</si>
  <si>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</si>
  <si>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</si>
  <si>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</si>
  <si>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</si>
  <si>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</si>
  <si>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</si>
  <si>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</si>
  <si>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</si>
  <si>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</si>
  <si>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</si>
  <si>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</si>
  <si>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</si>
  <si>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</si>
  <si>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</si>
  <si>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</si>
  <si>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</si>
  <si>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</si>
  <si>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</si>
  <si>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</si>
  <si>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</si>
  <si>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</si>
  <si>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</si>
  <si>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</si>
  <si>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</si>
  <si>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</si>
  <si>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</si>
  <si>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</si>
  <si>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</si>
  <si>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</si>
  <si>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</si>
  <si>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</si>
  <si>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</si>
  <si>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</si>
  <si>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</si>
  <si>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</si>
  <si>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</si>
  <si>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</si>
  <si>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</si>
  <si>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</si>
  <si>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</si>
  <si>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</si>
  <si>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</si>
  <si>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</si>
  <si>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</si>
  <si>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</si>
  <si>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</si>
  <si>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</si>
  <si>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</si>
  <si>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</si>
  <si>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</si>
  <si>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</si>
  <si>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</si>
  <si>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</si>
  <si>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</si>
  <si>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</si>
  <si>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</si>
  <si>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</si>
  <si>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</si>
  <si>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</si>
  <si>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</si>
  <si>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</si>
  <si>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</si>
  <si>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</si>
  <si>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</si>
  <si>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</si>
  <si>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</si>
  <si>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</si>
  <si>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</si>
  <si>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</si>
  <si>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</si>
  <si>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</si>
  <si>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</si>
  <si>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</si>
  <si>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</si>
  <si>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</si>
  <si>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</si>
  <si>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</si>
  <si>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</si>
  <si>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</si>
  <si>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</si>
  <si>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</si>
  <si>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</si>
  <si>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</si>
  <si>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</si>
  <si>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</si>
  <si>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</si>
  <si>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</si>
  <si>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</si>
  <si>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</si>
  <si>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</si>
  <si>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</si>
  <si>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</si>
  <si>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</si>
  <si>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</si>
  <si>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</si>
  <si>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</si>
  <si>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</si>
  <si>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</si>
  <si>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</si>
  <si>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</si>
  <si>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</si>
  <si>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</si>
  <si>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</si>
  <si>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</si>
  <si>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</si>
  <si>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</si>
  <si>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</si>
  <si>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</si>
  <si>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</si>
  <si>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</si>
  <si>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</si>
  <si>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</si>
  <si>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</si>
  <si>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</si>
  <si>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</si>
  <si>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</si>
  <si>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</si>
  <si>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</si>
  <si>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</si>
  <si>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</si>
  <si>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</si>
  <si>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</si>
  <si>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</si>
  <si>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</si>
  <si>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</si>
  <si>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</si>
  <si>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</si>
  <si>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</si>
  <si>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</si>
  <si>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</si>
  <si>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</si>
  <si>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</si>
  <si>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</si>
  <si>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</si>
  <si>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</si>
  <si>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</si>
  <si>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</si>
  <si>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</si>
  <si>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</si>
  <si>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</si>
  <si>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</si>
  <si>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</si>
  <si>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</si>
  <si>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</si>
  <si>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</si>
  <si>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</si>
  <si>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</si>
  <si>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</si>
  <si>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</si>
  <si>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</si>
  <si>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</si>
  <si>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</si>
  <si>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</si>
  <si>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</si>
  <si>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</si>
  <si>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</si>
  <si>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</si>
  <si>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</si>
  <si>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</si>
  <si>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</si>
  <si>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</si>
  <si>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</si>
  <si>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</si>
  <si>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</si>
  <si>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</si>
  <si>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</si>
  <si>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</si>
  <si>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</si>
  <si>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</si>
  <si>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</si>
  <si>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</si>
  <si>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</si>
  <si>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</si>
  <si>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</si>
  <si>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</si>
  <si>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</si>
  <si>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</si>
  <si>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</si>
  <si>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</si>
  <si>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</si>
  <si>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</si>
  <si>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</si>
  <si>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</si>
  <si>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</si>
  <si>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</si>
  <si>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</si>
  <si>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</si>
  <si>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</si>
  <si>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</si>
  <si>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</si>
  <si>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</si>
  <si>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</si>
  <si>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</si>
  <si>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</si>
  <si>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</si>
  <si>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</si>
  <si>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</si>
  <si>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</si>
  <si>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</si>
  <si>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</si>
  <si>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</si>
  <si>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</si>
  <si>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</si>
  <si>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</si>
  <si>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</si>
  <si>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</si>
  <si>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</si>
  <si>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</si>
  <si>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</si>
  <si>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</si>
  <si>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</si>
  <si>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</si>
  <si>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</si>
  <si>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</si>
  <si>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</si>
  <si>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</si>
  <si>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</si>
  <si>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</si>
  <si>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</si>
  <si>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</si>
  <si>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</si>
  <si>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</si>
  <si>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</si>
  <si>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</si>
  <si>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</si>
  <si>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</si>
  <si>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</si>
  <si>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</si>
  <si>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</si>
  <si>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</si>
  <si>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</si>
  <si>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</si>
  <si>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</si>
  <si>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</si>
  <si>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</si>
  <si>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</si>
  <si>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</si>
  <si>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</si>
  <si>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</si>
  <si>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</si>
  <si>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</si>
  <si>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</si>
  <si>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</si>
  <si>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</si>
  <si>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</si>
  <si>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</si>
  <si>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</si>
  <si>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</si>
  <si>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</si>
  <si>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</si>
  <si>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</si>
  <si>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</si>
  <si>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</si>
  <si>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</si>
  <si>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</si>
  <si>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</si>
  <si>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</si>
  <si>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</si>
  <si>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</si>
  <si>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</si>
  <si>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</si>
  <si>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</si>
  <si>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</si>
  <si>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</si>
  <si>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</si>
  <si>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</si>
  <si>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</si>
  <si>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</si>
  <si>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</si>
  <si>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</si>
  <si>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</si>
  <si>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</si>
  <si>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</si>
  <si>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</si>
  <si>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</si>
  <si>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</si>
  <si>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</si>
  <si>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</si>
  <si>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</si>
  <si>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</si>
  <si>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</si>
  <si>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</si>
  <si>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</si>
  <si>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</si>
  <si>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</si>
  <si>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</si>
  <si>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</si>
  <si>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</si>
  <si>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</si>
  <si>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</si>
  <si>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</si>
  <si>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</si>
  <si>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</si>
  <si>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</si>
  <si>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</si>
  <si>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</si>
  <si>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</si>
  <si>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</si>
  <si>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</si>
  <si>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</si>
  <si>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</si>
  <si>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</si>
  <si>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</si>
  <si>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</si>
  <si>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</si>
  <si>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</si>
  <si>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</si>
  <si>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</si>
  <si>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</si>
  <si>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</si>
  <si>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</si>
  <si>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</si>
  <si>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</si>
  <si>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</si>
  <si>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</si>
  <si>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</si>
  <si>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</si>
  <si>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</si>
  <si>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</si>
  <si>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</si>
  <si>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</si>
  <si>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</si>
  <si>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</si>
  <si>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</si>
  <si>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</si>
  <si>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</si>
  <si>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</si>
  <si>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</si>
  <si>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</si>
  <si>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</si>
  <si>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</si>
  <si>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</si>
  <si>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</si>
  <si>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</si>
  <si>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</si>
  <si>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</si>
  <si>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</si>
  <si>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</si>
  <si>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</si>
  <si>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</si>
  <si>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</si>
  <si>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</si>
  <si>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</si>
  <si>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</si>
  <si>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</si>
  <si>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</si>
  <si>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</si>
  <si>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</si>
  <si>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</si>
  <si>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</si>
  <si>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</si>
  <si>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</si>
  <si>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</si>
  <si>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</si>
  <si>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</si>
  <si>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</si>
  <si>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</si>
  <si>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</si>
  <si>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</si>
  <si>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</si>
  <si>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</si>
  <si>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</si>
  <si>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</si>
  <si>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</si>
  <si>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</si>
  <si>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</si>
  <si>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</si>
  <si>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</si>
  <si>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</si>
  <si>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</si>
  <si>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</si>
  <si>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</si>
  <si>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</si>
  <si>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</si>
  <si>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</si>
  <si>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</si>
  <si>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</si>
  <si>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</si>
  <si>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</si>
  <si>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</si>
  <si>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</si>
  <si>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</si>
  <si>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</si>
  <si>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</si>
  <si>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</si>
  <si>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</si>
  <si>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</si>
  <si>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</si>
  <si>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</si>
  <si>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</si>
  <si>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</si>
  <si>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</si>
  <si>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</si>
  <si>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</si>
  <si>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</si>
  <si>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</si>
  <si>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</si>
  <si>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</si>
  <si>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</si>
  <si>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</si>
  <si>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</si>
  <si>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</si>
  <si>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</si>
  <si>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</si>
  <si>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</si>
  <si>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</si>
  <si>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</si>
  <si>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</si>
  <si>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</si>
  <si>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</si>
  <si>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</si>
  <si>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</si>
  <si>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</si>
  <si>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</si>
  <si>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</si>
  <si>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</si>
  <si>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</si>
  <si>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</si>
  <si>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</si>
  <si>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</si>
  <si>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</si>
  <si>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</si>
  <si>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</si>
  <si>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</si>
  <si>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</si>
  <si>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</si>
  <si>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</si>
  <si>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</si>
  <si>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</si>
  <si>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</si>
  <si>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</si>
  <si>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</si>
  <si>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</si>
  <si>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</si>
  <si>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</si>
  <si>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</si>
  <si>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</si>
  <si>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</si>
  <si>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</si>
  <si>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</si>
  <si>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</si>
  <si>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</si>
  <si>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</si>
  <si>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</si>
  <si>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</si>
  <si>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</si>
  <si>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</si>
  <si>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</si>
  <si>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</si>
  <si>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</si>
  <si>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</si>
  <si>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</si>
  <si>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</si>
  <si>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</si>
  <si>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</si>
  <si>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</si>
  <si>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</si>
  <si>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</si>
  <si>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</si>
  <si>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</si>
  <si>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</si>
  <si>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</si>
  <si>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</si>
  <si>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</si>
  <si>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</si>
  <si>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</si>
  <si>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</si>
  <si>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</si>
  <si>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</si>
  <si>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</si>
  <si>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</si>
  <si>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</si>
  <si>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</si>
  <si>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</si>
  <si>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</si>
  <si>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</si>
  <si>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</si>
  <si>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</si>
  <si>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</si>
  <si>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</si>
  <si>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</si>
  <si>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</si>
  <si>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</si>
  <si>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</si>
  <si>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</si>
  <si>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</si>
  <si>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</si>
  <si>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</si>
  <si>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</si>
  <si>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</si>
  <si>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</si>
  <si>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</si>
  <si>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</si>
  <si>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</si>
  <si>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</si>
  <si>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</si>
  <si>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</si>
  <si>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</si>
  <si>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</si>
  <si>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</si>
  <si>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</si>
  <si>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</si>
  <si>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</si>
  <si>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</si>
  <si>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</si>
  <si>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</si>
  <si>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</si>
  <si>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</si>
  <si>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</si>
  <si>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</si>
  <si>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</si>
  <si>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</si>
  <si>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</si>
  <si>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</si>
  <si>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</si>
  <si>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</si>
  <si>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</si>
  <si>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</si>
  <si>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</si>
  <si>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</si>
  <si>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</si>
  <si>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</si>
  <si>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</si>
  <si>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</si>
  <si>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</si>
  <si>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</si>
  <si>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</si>
  <si>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</si>
  <si>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</si>
  <si>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</si>
  <si>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</si>
  <si>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</si>
  <si>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</si>
  <si>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</si>
  <si>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</si>
  <si>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</si>
  <si>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</si>
  <si>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</si>
  <si>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</si>
  <si>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</si>
  <si>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</si>
  <si>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</si>
  <si>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</si>
  <si>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</si>
  <si>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</si>
  <si>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</si>
  <si>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</si>
  <si>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</si>
  <si>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</si>
  <si>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</si>
  <si>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</si>
  <si>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</si>
  <si>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</si>
  <si>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</si>
  <si>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</si>
  <si>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</si>
  <si>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</si>
  <si>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</si>
  <si>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</si>
  <si>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</si>
  <si>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</si>
  <si>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</si>
  <si>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</si>
  <si>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</si>
  <si>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</si>
  <si>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</si>
  <si>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</si>
  <si>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</si>
  <si>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</si>
  <si>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</si>
  <si>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</si>
  <si>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</si>
  <si>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</si>
  <si>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</si>
  <si>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</si>
  <si>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</si>
  <si>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</si>
  <si>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</si>
  <si>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</si>
  <si>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</si>
  <si>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</si>
  <si>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</si>
  <si>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</si>
  <si>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</si>
  <si>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</si>
  <si>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</si>
  <si>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</si>
  <si>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</si>
  <si>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</si>
  <si>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</si>
  <si>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</si>
  <si>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</si>
  <si>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</si>
  <si>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</si>
  <si>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</si>
  <si>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</si>
  <si>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</si>
  <si>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</si>
  <si>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</si>
  <si>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</si>
  <si>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</si>
  <si>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</si>
  <si>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</si>
  <si>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</si>
  <si>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</si>
  <si>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</si>
  <si>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</si>
  <si>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</si>
  <si>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</si>
  <si>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</si>
  <si>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</si>
  <si>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</si>
  <si>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</si>
  <si>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</si>
  <si>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</si>
  <si>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</si>
  <si>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</si>
  <si>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</si>
  <si>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</si>
  <si>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</si>
  <si>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</si>
  <si>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</si>
  <si>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</si>
  <si>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</si>
  <si>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</si>
  <si>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</si>
  <si>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</si>
  <si>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</si>
  <si>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</si>
  <si>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</si>
  <si>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</si>
  <si>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</si>
  <si>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</si>
  <si>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</si>
  <si>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</si>
  <si>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</si>
  <si>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</si>
  <si>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</si>
  <si>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</si>
  <si>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</si>
  <si>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</si>
  <si>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</si>
  <si>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</si>
  <si>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</si>
  <si>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</si>
  <si>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</si>
  <si>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</si>
  <si>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</si>
  <si>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</si>
  <si>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</si>
  <si>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</si>
  <si>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</si>
  <si>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</si>
  <si>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</si>
  <si>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</si>
  <si>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</si>
  <si>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</si>
  <si>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</si>
  <si>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</si>
  <si>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</si>
  <si>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</si>
  <si>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</si>
  <si>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</si>
  <si>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</si>
  <si>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</si>
  <si>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</si>
  <si>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</si>
  <si>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</si>
  <si>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</si>
  <si>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</si>
  <si>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</si>
  <si>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</si>
  <si>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</si>
  <si>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</si>
  <si>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</si>
  <si>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</si>
  <si>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</si>
  <si>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</si>
  <si>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</si>
  <si>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</si>
  <si>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</si>
  <si>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</si>
  <si>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</si>
  <si>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</si>
  <si>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</si>
  <si>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</si>
  <si>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</si>
  <si>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</si>
  <si>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</si>
  <si>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</si>
  <si>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</si>
  <si>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</si>
  <si>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</si>
  <si>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</si>
  <si>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</si>
  <si>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</si>
  <si>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</si>
  <si>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</si>
  <si>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</si>
  <si>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</si>
  <si>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</si>
  <si>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</si>
  <si>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</si>
  <si>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</si>
  <si>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</si>
  <si>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</si>
  <si>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</si>
  <si>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</si>
  <si>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</si>
  <si>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</si>
  <si>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</si>
  <si>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</si>
  <si>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</si>
  <si>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</si>
  <si>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</si>
  <si>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</si>
  <si>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</si>
  <si>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</si>
  <si>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</si>
  <si>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</si>
  <si>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</si>
  <si>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</si>
  <si>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</si>
  <si>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</si>
  <si>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</si>
  <si>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</si>
  <si>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</si>
  <si>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</si>
  <si>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</si>
  <si>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</si>
  <si>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</si>
  <si>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</si>
  <si>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</si>
  <si>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</si>
  <si>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</si>
  <si>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</si>
  <si>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</si>
  <si>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</si>
  <si>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</si>
  <si>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</si>
  <si>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</si>
  <si>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</si>
  <si>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</si>
  <si>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</si>
  <si>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</si>
  <si>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</si>
  <si>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</si>
  <si>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</si>
  <si>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</si>
  <si>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</si>
  <si>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</si>
  <si>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</si>
  <si>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</si>
  <si>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</si>
  <si>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</si>
  <si>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</si>
  <si>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</si>
  <si>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</si>
  <si>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</si>
  <si>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</si>
  <si>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</si>
  <si>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</si>
  <si>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</si>
  <si>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</si>
  <si>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</si>
  <si>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</si>
  <si>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</si>
  <si>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</si>
  <si>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</si>
  <si>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</si>
  <si>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</si>
  <si>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</si>
  <si>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</si>
  <si>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</si>
  <si>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</si>
  <si>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</si>
  <si>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</si>
  <si>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</si>
  <si>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</si>
  <si>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</si>
  <si>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</si>
  <si>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</si>
  <si>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</si>
  <si>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</si>
  <si>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</si>
  <si>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</si>
  <si>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</si>
  <si>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</si>
  <si>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</si>
  <si>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</si>
  <si>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</si>
  <si>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</si>
  <si>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</si>
  <si>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</si>
  <si>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</si>
  <si>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</si>
  <si>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</si>
  <si>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</si>
  <si>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</si>
  <si>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</si>
  <si>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</si>
  <si>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</si>
  <si>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</si>
  <si>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</si>
  <si>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</si>
  <si>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</si>
  <si>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</si>
  <si>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</si>
  <si>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</si>
  <si>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</si>
  <si>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</si>
  <si>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</si>
  <si>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</si>
  <si>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</si>
  <si>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</si>
  <si>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</si>
  <si>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</si>
  <si>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</si>
  <si>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</si>
  <si>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</si>
  <si>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</si>
  <si>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</si>
  <si>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</si>
  <si>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</si>
  <si>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</si>
  <si>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</si>
  <si>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</si>
  <si>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</si>
  <si>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</si>
  <si>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</si>
  <si>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</si>
  <si>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</si>
  <si>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</si>
  <si>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</si>
  <si>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</si>
  <si>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</si>
  <si>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</si>
  <si>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</si>
  <si>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</si>
  <si>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</si>
  <si>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</si>
  <si>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</si>
  <si>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</si>
  <si>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</si>
  <si>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</si>
  <si>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</si>
  <si>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</si>
  <si>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</si>
  <si>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</si>
  <si>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</si>
  <si>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</si>
  <si>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</si>
  <si>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</si>
  <si>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</si>
  <si>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</si>
  <si>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</si>
  <si>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</si>
  <si>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</si>
  <si>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</si>
  <si>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</si>
  <si>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</si>
  <si>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</si>
  <si>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</si>
  <si>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</si>
  <si>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</si>
  <si>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</si>
  <si>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</si>
  <si>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</si>
  <si>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</si>
  <si>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</si>
  <si>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</si>
  <si>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</si>
  <si>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</si>
  <si>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</si>
  <si>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</si>
  <si>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</si>
  <si>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</si>
  <si>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</si>
  <si>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</si>
  <si>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</si>
  <si>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</si>
  <si>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</si>
  <si>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</si>
  <si>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</si>
  <si>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</si>
  <si>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</si>
  <si>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</si>
  <si>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</si>
  <si>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</si>
  <si>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</si>
  <si>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</si>
  <si>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</si>
  <si>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</si>
  <si>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</si>
  <si>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</si>
  <si>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</si>
  <si>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</si>
  <si>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</si>
  <si>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</si>
  <si>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</si>
  <si>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</si>
  <si>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</si>
  <si>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</si>
  <si>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</si>
  <si>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</si>
  <si>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</si>
  <si>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</si>
  <si>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</si>
  <si>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</si>
  <si>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</si>
  <si>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</si>
  <si>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</si>
  <si>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</si>
  <si>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</si>
  <si>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</si>
  <si>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</si>
  <si>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</si>
  <si>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</si>
  <si>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</si>
  <si>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</si>
  <si>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</si>
  <si>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</si>
  <si>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</si>
  <si>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</si>
  <si>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</si>
  <si>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</si>
  <si>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</si>
  <si>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</si>
  <si>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</si>
  <si>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</si>
  <si>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</si>
  <si>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</si>
  <si>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</si>
  <si>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</si>
  <si>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</si>
  <si>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</si>
  <si>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</si>
  <si>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</si>
  <si>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</si>
  <si>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</si>
  <si>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</si>
  <si>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</si>
  <si>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</si>
  <si>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</si>
  <si>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</si>
  <si>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</si>
  <si>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</si>
  <si>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</si>
  <si>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</si>
  <si>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</si>
  <si>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</si>
  <si>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</si>
  <si>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</si>
  <si>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</si>
  <si>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</si>
  <si>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</si>
  <si>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</si>
  <si>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</si>
  <si>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</si>
  <si>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</si>
  <si>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</si>
  <si>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</si>
  <si>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</si>
  <si>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</si>
  <si>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</si>
  <si>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</si>
  <si>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</si>
  <si>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</si>
  <si>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</si>
  <si>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</si>
  <si>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</si>
  <si>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</si>
  <si>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</si>
  <si>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</si>
  <si>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</si>
  <si>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</si>
  <si>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</si>
  <si>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</si>
  <si>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</si>
  <si>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</si>
  <si>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</si>
  <si>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</si>
  <si>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</si>
  <si>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</si>
  <si>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</si>
  <si>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</si>
  <si>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</si>
  <si>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</si>
  <si>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</si>
  <si>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</si>
  <si>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</si>
  <si>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</si>
  <si>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</si>
  <si>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</si>
  <si>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</si>
  <si>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</si>
  <si>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</si>
  <si>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</si>
  <si>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</si>
  <si>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</si>
  <si>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</si>
  <si>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</si>
  <si>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</si>
  <si>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</si>
  <si>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</si>
  <si>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</si>
  <si>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</si>
  <si>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</si>
  <si>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</si>
  <si>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</si>
  <si>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</si>
  <si>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</si>
  <si>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</si>
  <si>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</si>
  <si>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</si>
  <si>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</si>
  <si>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</si>
  <si>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</si>
  <si>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</si>
  <si>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</si>
  <si>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</si>
  <si>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</si>
  <si>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</si>
  <si>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</si>
  <si>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</si>
  <si>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</si>
  <si>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</si>
  <si>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</si>
  <si>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</si>
  <si>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</si>
  <si>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</si>
  <si>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</si>
  <si>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</si>
  <si>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</si>
  <si>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</si>
  <si>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</si>
  <si>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</si>
  <si>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</si>
  <si>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</si>
  <si>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</si>
  <si>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</si>
  <si>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</si>
  <si>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</si>
  <si>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</si>
  <si>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</si>
  <si>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</si>
  <si>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</si>
  <si>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</si>
  <si>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</si>
  <si>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</si>
  <si>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</si>
  <si>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</si>
  <si>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</si>
  <si>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</si>
  <si>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</si>
  <si>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</si>
  <si>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</si>
  <si>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</si>
  <si>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</si>
  <si>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</si>
  <si>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</si>
  <si>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</si>
  <si>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</si>
  <si>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</si>
  <si>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</si>
  <si>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</si>
  <si>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</si>
  <si>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</si>
  <si>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</si>
  <si>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</si>
  <si>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</si>
  <si>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</si>
  <si>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</si>
  <si>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</si>
  <si>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</si>
  <si>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</si>
  <si>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</si>
  <si>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</si>
  <si>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</si>
  <si>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</si>
  <si>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</si>
  <si>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</si>
  <si>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</si>
  <si>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</si>
  <si>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</si>
  <si>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</si>
  <si>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</si>
  <si>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</si>
  <si>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</si>
  <si>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</si>
  <si>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</si>
  <si>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</si>
  <si>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</si>
  <si>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</si>
  <si>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</si>
  <si>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</si>
  <si>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</si>
  <si>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</si>
  <si>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</si>
  <si>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</si>
  <si>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</si>
  <si>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</si>
  <si>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</si>
  <si>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</si>
  <si>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</si>
  <si>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</si>
  <si>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</si>
  <si>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</si>
  <si>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</si>
  <si>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</si>
  <si>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</si>
  <si>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</si>
  <si>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</si>
  <si>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</si>
  <si>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</si>
  <si>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</si>
  <si>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</si>
  <si>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</si>
  <si>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</si>
  <si>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</si>
  <si>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</si>
  <si>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</si>
  <si>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</si>
  <si>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</si>
  <si>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</si>
  <si>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</si>
  <si>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</si>
  <si>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</si>
  <si>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</si>
  <si>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</si>
  <si>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</si>
  <si>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</si>
  <si>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</si>
  <si>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</si>
  <si>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</si>
  <si>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</si>
  <si>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</si>
  <si>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</si>
  <si>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</si>
  <si>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</si>
  <si>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</si>
  <si>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</si>
  <si>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</si>
  <si>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</si>
  <si>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</si>
  <si>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</si>
  <si>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</si>
  <si>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</si>
  <si>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</si>
  <si>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</si>
  <si>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</si>
  <si>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</si>
  <si>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</si>
  <si>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</si>
  <si>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</si>
  <si>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</si>
  <si>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</si>
  <si>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</si>
  <si>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</si>
  <si>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</si>
  <si>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</si>
  <si>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</si>
  <si>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</si>
  <si>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</si>
  <si>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</si>
  <si>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</si>
  <si>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</si>
  <si>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</si>
  <si>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</si>
  <si>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</si>
  <si>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</si>
  <si>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</si>
  <si>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</si>
  <si>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</si>
  <si>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</si>
  <si>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</si>
  <si>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</si>
  <si>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</si>
  <si>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</si>
  <si>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</si>
  <si>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</si>
  <si>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</si>
  <si>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</si>
  <si>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</si>
  <si>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</si>
  <si>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</si>
  <si>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</si>
  <si>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</si>
  <si>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</si>
  <si>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</si>
  <si>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</si>
  <si>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</si>
  <si>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</si>
  <si>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</si>
  <si>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</si>
  <si>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</si>
  <si>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</si>
  <si>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</si>
  <si>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</si>
  <si>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</si>
  <si>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</si>
  <si>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</si>
  <si>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</si>
  <si>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</si>
  <si>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</si>
  <si>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</si>
  <si>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</si>
  <si>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</si>
  <si>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</si>
  <si>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</si>
  <si>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</si>
  <si>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</si>
  <si>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</si>
  <si>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</si>
  <si>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</si>
  <si>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</si>
  <si>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</si>
  <si>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</si>
  <si>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</si>
  <si>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</si>
  <si>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</si>
  <si>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</si>
  <si>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</si>
  <si>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</si>
  <si>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</si>
  <si>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</si>
  <si>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</si>
  <si>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</si>
  <si>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</si>
  <si>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</si>
  <si>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</si>
  <si>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</si>
  <si>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</si>
  <si>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</si>
  <si>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</si>
  <si>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</si>
  <si>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</si>
  <si>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</si>
  <si>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</si>
  <si>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</si>
  <si>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</si>
  <si>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</si>
  <si>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</si>
  <si>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</si>
  <si>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</si>
  <si>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</si>
  <si>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</si>
  <si>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</si>
  <si>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</si>
  <si>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</si>
  <si>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</si>
  <si>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</si>
  <si>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</si>
  <si>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</si>
  <si>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</si>
  <si>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</si>
  <si>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</si>
  <si>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</si>
  <si>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</si>
  <si>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</si>
  <si>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</si>
  <si>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</si>
  <si>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</si>
  <si>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</si>
  <si>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</si>
  <si>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</si>
  <si>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</si>
  <si>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</si>
  <si>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</si>
  <si>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</si>
  <si>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</si>
  <si>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</si>
  <si>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</si>
  <si>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</si>
  <si>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</si>
  <si>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</si>
  <si>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</si>
  <si>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</si>
  <si>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</si>
  <si>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</si>
  <si>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</si>
  <si>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</si>
  <si>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</si>
  <si>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</si>
  <si>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</si>
  <si>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</si>
  <si>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</si>
  <si>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</si>
  <si>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</si>
  <si>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</si>
  <si>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</si>
  <si>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</si>
  <si>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</si>
  <si>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</si>
  <si>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</si>
  <si>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</si>
  <si>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</si>
  <si>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</si>
  <si>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</si>
  <si>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</si>
  <si>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</si>
  <si>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</si>
  <si>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</si>
  <si>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</si>
  <si>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</si>
  <si>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</si>
  <si>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</si>
  <si>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</si>
  <si>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</si>
  <si>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</si>
  <si>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</si>
  <si>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</si>
  <si>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</si>
  <si>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</si>
  <si>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</si>
  <si>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</si>
  <si>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</si>
  <si>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</si>
  <si>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</si>
  <si>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</si>
  <si>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</si>
  <si>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</si>
  <si>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</si>
  <si>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</si>
  <si>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</si>
  <si>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</si>
  <si>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</si>
  <si>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</si>
  <si>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</si>
  <si>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</si>
  <si>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</si>
  <si>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</si>
  <si>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</si>
  <si>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</si>
  <si>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</si>
  <si>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</si>
  <si>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</si>
  <si>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</si>
  <si>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</si>
  <si>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</si>
  <si>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</si>
  <si>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</si>
  <si>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</si>
  <si>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</si>
  <si>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</si>
  <si>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</si>
  <si>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</si>
  <si>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</si>
  <si>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</si>
  <si>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</si>
  <si>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</si>
  <si>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</si>
  <si>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</si>
  <si>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</si>
  <si>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</si>
  <si>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</si>
  <si>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</si>
  <si>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</si>
  <si>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</si>
  <si>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</si>
  <si>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</si>
  <si>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</si>
  <si>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</si>
  <si>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</si>
  <si>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</si>
  <si>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</si>
  <si>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</si>
  <si>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</si>
  <si>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</si>
  <si>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</si>
  <si>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</si>
  <si>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</si>
  <si>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</si>
  <si>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</si>
  <si>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</si>
  <si>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</si>
  <si>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</si>
  <si>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</si>
  <si>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</si>
  <si>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</si>
  <si>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</si>
  <si>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</si>
  <si>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</si>
  <si>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</si>
  <si>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</si>
  <si>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</si>
  <si>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</si>
  <si>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</si>
  <si>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</si>
  <si>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</si>
  <si>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</si>
  <si>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</si>
  <si>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</si>
  <si>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</si>
  <si>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</si>
  <si>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</si>
  <si>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</si>
  <si>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</si>
  <si>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</si>
  <si>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</si>
  <si>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</si>
  <si>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</si>
  <si>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</si>
  <si>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</si>
  <si>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</si>
  <si>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</si>
  <si>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</si>
  <si>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</si>
  <si>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</si>
  <si>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</si>
  <si>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</si>
  <si>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</si>
  <si>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</si>
  <si>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</si>
  <si>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</si>
  <si>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</si>
  <si>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</si>
  <si>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</si>
  <si>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</si>
  <si>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</si>
  <si>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</si>
  <si>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</si>
  <si>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</si>
  <si>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</si>
  <si>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</si>
  <si>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</si>
  <si>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</si>
  <si>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</si>
  <si>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</si>
  <si>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</si>
  <si>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</si>
  <si>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</si>
  <si>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</si>
  <si>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</si>
  <si>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</si>
  <si>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</si>
  <si>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</si>
  <si>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</si>
  <si>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</si>
  <si>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</si>
  <si>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</si>
  <si>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</si>
  <si>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</si>
  <si>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</si>
  <si>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</si>
  <si>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</si>
  <si>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</si>
  <si>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</si>
  <si>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</si>
  <si>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</si>
  <si>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</si>
  <si>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</si>
  <si>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</si>
  <si>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</si>
  <si>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</si>
  <si>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</si>
  <si>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</si>
  <si>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</si>
  <si>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</si>
  <si>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</si>
  <si>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</si>
  <si>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</si>
  <si>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</si>
  <si>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</si>
  <si>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</si>
  <si>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</si>
  <si>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</si>
  <si>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</si>
  <si>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</si>
  <si>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</si>
  <si>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</si>
  <si>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</si>
  <si>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</si>
  <si>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</si>
  <si>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</si>
  <si>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</si>
  <si>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</si>
  <si>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</si>
  <si>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</si>
  <si>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</si>
  <si>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</si>
  <si>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</si>
  <si>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</si>
  <si>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</si>
  <si>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</si>
  <si>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</si>
  <si>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</si>
  <si>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</si>
  <si>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</si>
  <si>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</si>
  <si>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</si>
  <si>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</si>
  <si>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</si>
  <si>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</si>
  <si>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</si>
  <si>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</si>
  <si>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</si>
  <si>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</si>
  <si>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</si>
  <si>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</si>
  <si>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</si>
  <si>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</si>
  <si>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</si>
  <si>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</si>
  <si>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</si>
  <si>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</si>
  <si>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</si>
  <si>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</si>
  <si>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</si>
  <si>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</si>
  <si>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</si>
  <si>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</si>
  <si>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</si>
  <si>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</si>
  <si>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</si>
  <si>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</si>
  <si>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</si>
  <si>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</si>
  <si>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</si>
  <si>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</si>
  <si>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</si>
  <si>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</si>
  <si>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</si>
  <si>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</si>
  <si>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</si>
  <si>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</si>
  <si>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</si>
  <si>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</si>
  <si>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</si>
  <si>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</si>
  <si>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</si>
  <si>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</si>
  <si>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</si>
  <si>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</si>
  <si>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</si>
  <si>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</si>
  <si>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</si>
  <si>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</si>
  <si>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</si>
  <si>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</si>
  <si>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</si>
  <si>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</si>
  <si>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</si>
  <si>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</si>
  <si>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</si>
  <si>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</si>
  <si>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</si>
  <si>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</si>
  <si>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</si>
  <si>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</si>
  <si>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</si>
  <si>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</si>
  <si>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</si>
  <si>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</si>
  <si>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</si>
  <si>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</si>
  <si>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</si>
  <si>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</si>
  <si>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</si>
  <si>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</si>
  <si>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</si>
  <si>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</si>
  <si>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</si>
  <si>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</si>
  <si>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</si>
  <si>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</si>
  <si>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</si>
  <si>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</si>
  <si>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</si>
  <si>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</si>
  <si>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</si>
  <si>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</si>
  <si>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</si>
  <si>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</si>
  <si>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</si>
  <si>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</si>
  <si>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</si>
  <si>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</si>
  <si>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</si>
  <si>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</si>
  <si>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</si>
  <si>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</si>
  <si>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</si>
  <si>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</si>
  <si>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</si>
  <si>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</si>
  <si>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</si>
  <si>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</si>
  <si>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</si>
  <si>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</si>
  <si>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</si>
  <si>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</si>
  <si>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</si>
  <si>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</si>
  <si>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</si>
  <si>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</si>
  <si>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</si>
  <si>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</si>
  <si>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</si>
  <si>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</si>
  <si>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</si>
  <si>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</si>
  <si>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</si>
  <si>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</si>
  <si>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</si>
  <si>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</si>
  <si>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</si>
  <si>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</si>
  <si>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</si>
  <si>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</si>
  <si>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</si>
  <si>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</si>
  <si>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</si>
  <si>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</si>
  <si>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</si>
  <si>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</si>
  <si>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</si>
  <si>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</si>
  <si>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</si>
  <si>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</si>
  <si>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</si>
  <si>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</si>
  <si>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</si>
  <si>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</si>
  <si>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</si>
  <si>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</si>
  <si>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</si>
  <si>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</si>
  <si>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</si>
  <si>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</si>
  <si>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</si>
  <si>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</si>
  <si>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</si>
  <si>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</si>
  <si>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</si>
  <si>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</si>
  <si>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</si>
  <si>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</si>
  <si>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</si>
  <si>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</si>
  <si>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</si>
  <si>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</si>
  <si>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</si>
  <si>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</si>
  <si>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</si>
  <si>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</si>
  <si>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</si>
  <si>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</si>
  <si>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</si>
  <si>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</si>
  <si>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</si>
  <si>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</si>
  <si>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</si>
  <si>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</si>
  <si>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</si>
  <si>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</si>
  <si>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</si>
  <si>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</si>
  <si>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</si>
  <si>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</si>
  <si>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</si>
  <si>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</si>
  <si>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</si>
  <si>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</si>
  <si>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</si>
  <si>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</si>
  <si>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</si>
  <si>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</si>
  <si>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</si>
  <si>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</si>
  <si>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</si>
  <si>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</si>
  <si>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</si>
  <si>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</si>
  <si>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</si>
  <si>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</si>
  <si>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</si>
  <si>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</si>
  <si>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</si>
  <si>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</si>
  <si>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</si>
  <si>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</si>
  <si>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</si>
  <si>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</si>
  <si>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</si>
  <si>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</si>
  <si>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</si>
  <si>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</si>
  <si>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</si>
  <si>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</si>
  <si>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</si>
  <si>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</si>
  <si>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</si>
  <si>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</si>
  <si>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</si>
  <si>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</si>
  <si>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</si>
  <si>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</si>
  <si>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</si>
  <si>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</si>
  <si>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</si>
  <si>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</si>
  <si>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</si>
  <si>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</si>
  <si>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</si>
  <si>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</si>
  <si>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</si>
  <si>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</si>
  <si>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</si>
  <si>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</si>
  <si>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</si>
  <si>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</si>
  <si>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</si>
  <si>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</si>
  <si>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</si>
  <si>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</si>
  <si>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</si>
  <si>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</si>
  <si>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</si>
  <si>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</si>
  <si>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</si>
  <si>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</si>
  <si>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</si>
  <si>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</si>
  <si>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</si>
  <si>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</si>
  <si>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</si>
  <si>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</si>
  <si>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</si>
  <si>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</si>
  <si>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</si>
  <si>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</si>
  <si>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</si>
  <si>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</si>
  <si>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</si>
  <si>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</si>
  <si>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</si>
  <si>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</si>
  <si>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</si>
  <si>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</si>
  <si>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</si>
  <si>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</si>
  <si>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</si>
  <si>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</si>
  <si>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</si>
  <si>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</si>
  <si>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</si>
  <si>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</si>
  <si>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</si>
  <si>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</si>
  <si>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</si>
  <si>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</si>
  <si>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</si>
  <si>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</si>
  <si>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</si>
  <si>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</si>
  <si>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</si>
  <si>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</si>
  <si>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</si>
  <si>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</si>
  <si>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</si>
  <si>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</si>
  <si>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</si>
  <si>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</si>
  <si>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</si>
  <si>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</si>
  <si>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</si>
  <si>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</si>
  <si>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</si>
  <si>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</si>
  <si>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</si>
  <si>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</si>
  <si>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</si>
  <si>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</si>
  <si>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</si>
  <si>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</si>
  <si>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</si>
  <si>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</si>
  <si>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</si>
  <si>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</si>
  <si>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</si>
  <si>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</si>
  <si>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</si>
  <si>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</si>
  <si>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</si>
  <si>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</si>
  <si>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</si>
  <si>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</si>
  <si>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</si>
  <si>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</si>
  <si>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</si>
  <si>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</si>
  <si>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</si>
  <si>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</si>
  <si>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</si>
  <si>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</si>
  <si>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</si>
  <si>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</si>
  <si>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</si>
  <si>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</si>
  <si>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</si>
  <si>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</si>
  <si>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</si>
  <si>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</si>
  <si>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</si>
  <si>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</si>
  <si>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</si>
  <si>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</si>
  <si>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</si>
  <si>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</si>
  <si>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</si>
  <si>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</si>
  <si>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</si>
  <si>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</si>
  <si>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</si>
  <si>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</si>
  <si>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</si>
  <si>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</si>
  <si>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</si>
  <si>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</si>
  <si>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</si>
  <si>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</si>
  <si>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</si>
  <si>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</si>
  <si>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</si>
  <si>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</si>
  <si>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</si>
  <si>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</si>
  <si>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</si>
  <si>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</si>
  <si>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</si>
  <si>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</si>
  <si>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</si>
  <si>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</si>
  <si>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</si>
  <si>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</si>
  <si>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</si>
  <si>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</si>
  <si>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</si>
  <si>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</si>
  <si>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</si>
  <si>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</si>
  <si>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</si>
  <si>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</si>
  <si>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</si>
  <si>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</si>
  <si>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</si>
  <si>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</si>
  <si>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</si>
  <si>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</si>
  <si>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</si>
  <si>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</si>
  <si>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</si>
  <si>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</si>
  <si>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</si>
  <si>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</si>
  <si>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</si>
  <si>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</si>
  <si>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</si>
  <si>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</si>
  <si>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</si>
  <si>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</si>
  <si>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</si>
  <si>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</si>
  <si>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</si>
  <si>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</si>
  <si>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</si>
  <si>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</si>
  <si>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</si>
  <si>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</si>
  <si>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</si>
  <si>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</si>
  <si>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</si>
  <si>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</si>
  <si>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</si>
  <si>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</si>
  <si>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</si>
  <si>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</si>
  <si>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</si>
  <si>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</si>
  <si>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</si>
  <si>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</si>
  <si>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</si>
  <si>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</si>
  <si>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</si>
  <si>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</si>
  <si>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</si>
  <si>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</si>
  <si>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</si>
  <si>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</si>
  <si>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</si>
  <si>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</si>
  <si>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</si>
  <si>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</si>
  <si>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</si>
  <si>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</si>
  <si>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</si>
  <si>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</si>
  <si>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</si>
  <si>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</si>
  <si>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</si>
  <si>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</si>
  <si>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</si>
  <si>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</si>
  <si>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</si>
  <si>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</si>
  <si>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</si>
  <si>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</si>
  <si>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</si>
  <si>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</si>
  <si>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</si>
  <si>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</si>
  <si>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</si>
  <si>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</si>
  <si>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</si>
  <si>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</si>
  <si>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</si>
  <si>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</si>
  <si>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</si>
  <si>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</si>
  <si>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</si>
  <si>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</si>
  <si>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</si>
  <si>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</si>
  <si>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</si>
  <si>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</si>
  <si>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</si>
  <si>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</si>
  <si>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</si>
  <si>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</si>
  <si>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</si>
  <si>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</si>
  <si>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</si>
  <si>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</si>
  <si>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</si>
  <si>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</si>
  <si>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</si>
  <si>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</si>
  <si>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</si>
  <si>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</si>
  <si>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</si>
  <si>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</si>
  <si>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</si>
  <si>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</si>
  <si>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</si>
  <si>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</si>
  <si>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</si>
  <si>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</si>
  <si>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</si>
  <si>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</si>
  <si>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</si>
  <si>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</si>
  <si>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</si>
  <si>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</si>
  <si>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</si>
  <si>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</si>
  <si>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</si>
  <si>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</si>
  <si>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</si>
  <si>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</si>
  <si>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</si>
  <si>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</si>
  <si>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</si>
  <si>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</si>
  <si>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</si>
  <si>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</si>
  <si>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</si>
  <si>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</si>
  <si>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</si>
  <si>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</si>
  <si>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</si>
  <si>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</si>
  <si>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</si>
  <si>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</si>
  <si>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</si>
  <si>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</si>
  <si>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</si>
  <si>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</si>
  <si>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</si>
  <si>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</si>
  <si>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</si>
  <si>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</si>
  <si>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</si>
  <si>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</si>
  <si>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</si>
  <si>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</si>
  <si>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</si>
  <si>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</si>
  <si>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</si>
  <si>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</si>
  <si>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</si>
  <si>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</si>
  <si>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</si>
  <si>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</si>
  <si>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</si>
  <si>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</si>
  <si>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</si>
  <si>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</si>
  <si>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</si>
  <si>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</si>
  <si>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</si>
  <si>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</si>
  <si>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</si>
  <si>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</si>
  <si>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</si>
  <si>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</si>
  <si>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</si>
  <si>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</si>
  <si>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</si>
  <si>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</si>
  <si>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</si>
  <si>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</si>
  <si>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</si>
  <si>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</si>
  <si>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</si>
  <si>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</si>
  <si>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</si>
  <si>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</si>
  <si>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</si>
  <si>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</si>
  <si>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</si>
  <si>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</si>
  <si>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</si>
  <si>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</si>
  <si>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</si>
  <si>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</si>
  <si>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</si>
  <si>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</si>
  <si>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</si>
  <si>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</si>
  <si>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</si>
  <si>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</si>
  <si>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</si>
  <si>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</si>
  <si>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</si>
  <si>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</si>
  <si>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</si>
  <si>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</si>
  <si>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</si>
  <si>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</si>
  <si>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</si>
  <si>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</si>
  <si>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</si>
  <si>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</si>
  <si>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</si>
  <si>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</si>
  <si>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</si>
  <si>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</si>
  <si>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</si>
  <si>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</si>
  <si>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</si>
  <si>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</si>
  <si>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</si>
  <si>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</si>
  <si>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</si>
  <si>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</si>
  <si>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</si>
  <si>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</si>
  <si>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</si>
  <si>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</si>
  <si>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</si>
  <si>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</si>
  <si>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</si>
  <si>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</si>
  <si>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</si>
  <si>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</si>
  <si>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</si>
  <si>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</si>
  <si>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</si>
  <si>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</si>
  <si>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</si>
  <si>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</si>
  <si>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</si>
  <si>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</si>
  <si>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</si>
  <si>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</si>
  <si>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</si>
  <si>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</si>
  <si>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</si>
  <si>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</si>
  <si>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</si>
  <si>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</si>
  <si>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</si>
  <si>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</si>
  <si>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</si>
  <si>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</si>
  <si>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</si>
  <si>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</si>
  <si>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</si>
  <si>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</si>
  <si>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</si>
  <si>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</si>
  <si>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</si>
  <si>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</si>
  <si>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</si>
  <si>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</si>
  <si>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</si>
  <si>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</si>
  <si>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</si>
  <si>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</si>
  <si>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</si>
  <si>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</si>
  <si>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</si>
  <si>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</si>
  <si>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</si>
  <si>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</si>
  <si>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</si>
  <si>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</si>
  <si>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</si>
  <si>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</si>
  <si>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</si>
  <si>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</si>
  <si>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</si>
  <si>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</si>
  <si>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</si>
  <si>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</si>
  <si>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</si>
  <si>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</si>
  <si>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</si>
  <si>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</si>
  <si>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</si>
  <si>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</si>
  <si>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</si>
  <si>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</si>
  <si>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</si>
  <si>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</si>
  <si>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</si>
  <si>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</si>
  <si>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</si>
  <si>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</si>
  <si>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</si>
  <si>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</si>
  <si>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</si>
  <si>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</si>
  <si>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</si>
  <si>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</si>
  <si>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</si>
  <si>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</si>
  <si>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</si>
  <si>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</si>
  <si>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</si>
  <si>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</si>
  <si>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</si>
  <si>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</si>
  <si>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</si>
  <si>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</si>
  <si>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</si>
  <si>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</si>
  <si>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</si>
  <si>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</si>
  <si>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</si>
  <si>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</si>
  <si>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</si>
  <si>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</si>
  <si>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</si>
  <si>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</si>
  <si>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</si>
  <si>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</si>
  <si>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</si>
  <si>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</si>
  <si>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</si>
  <si>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</si>
  <si>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</si>
  <si>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</si>
  <si>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</si>
  <si>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</si>
  <si>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</si>
  <si>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</si>
  <si>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</si>
  <si>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</si>
  <si>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</si>
  <si>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</si>
  <si>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</si>
  <si>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</si>
  <si>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</si>
  <si>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</si>
  <si>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</si>
  <si>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</si>
  <si>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</si>
  <si>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</si>
  <si>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</si>
  <si>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</si>
  <si>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</si>
  <si>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</si>
  <si>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</si>
  <si>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</si>
  <si>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</si>
  <si>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</si>
  <si>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</si>
  <si>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</si>
  <si>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</si>
  <si>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</si>
  <si>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</si>
  <si>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</si>
  <si>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</si>
  <si>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</si>
  <si>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</si>
  <si>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</si>
  <si>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</si>
  <si>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</si>
  <si>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</si>
  <si>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</si>
  <si>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</si>
  <si>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</si>
  <si>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</si>
  <si>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</si>
  <si>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</si>
  <si>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</si>
  <si>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</si>
  <si>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</si>
  <si>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</si>
  <si>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</si>
  <si>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</si>
  <si>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</si>
  <si>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</si>
  <si>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</si>
  <si>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</si>
  <si>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</si>
  <si>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</si>
  <si>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</si>
  <si>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</si>
  <si>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</si>
  <si>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</si>
  <si>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</si>
  <si>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</si>
  <si>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</si>
  <si>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</si>
  <si>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</si>
  <si>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</si>
  <si>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</si>
  <si>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</si>
  <si>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</si>
  <si>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</si>
  <si>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</si>
  <si>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</si>
  <si>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</si>
  <si>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</si>
  <si>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</si>
  <si>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</si>
  <si>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</si>
  <si>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</si>
  <si>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</si>
  <si>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</si>
  <si>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</si>
  <si>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</si>
  <si>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</si>
  <si>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</si>
  <si>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</si>
  <si>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</si>
  <si>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</si>
  <si>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</si>
  <si>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</si>
  <si>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</si>
  <si>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</si>
  <si>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</si>
  <si>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</si>
  <si>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</si>
  <si>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</si>
  <si>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</si>
  <si>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</si>
  <si>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</si>
  <si>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</si>
  <si>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</si>
  <si>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</si>
  <si>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</si>
  <si>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</si>
  <si>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</si>
  <si>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</si>
  <si>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</si>
  <si>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</si>
  <si>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</si>
  <si>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</si>
  <si>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</si>
  <si>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</si>
  <si>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</si>
  <si>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</si>
  <si>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</si>
  <si>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</si>
  <si>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</si>
  <si>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</si>
  <si>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</si>
  <si>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</si>
  <si>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</si>
  <si>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</si>
  <si>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</si>
  <si>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</si>
  <si>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</si>
  <si>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</si>
  <si>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</si>
  <si>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</si>
  <si>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</si>
  <si>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</si>
  <si>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</si>
  <si>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</si>
  <si>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</si>
  <si>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</si>
  <si>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</si>
  <si>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</si>
  <si>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</si>
  <si>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</si>
  <si>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</si>
  <si>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</si>
  <si>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</si>
  <si>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</si>
  <si>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</si>
  <si>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</si>
  <si>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</si>
  <si>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</si>
  <si>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</si>
  <si>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</si>
  <si>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</si>
  <si>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</si>
  <si>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</si>
  <si>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</si>
  <si>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</si>
  <si>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</si>
  <si>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</si>
  <si>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</si>
  <si>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</si>
  <si>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</si>
  <si>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</si>
  <si>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</si>
  <si>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</si>
  <si>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</si>
  <si>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</si>
  <si>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</si>
  <si>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</si>
  <si>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</si>
  <si>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</si>
  <si>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</si>
  <si>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</si>
  <si>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</si>
  <si>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</si>
  <si>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</si>
  <si>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</si>
  <si>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</si>
  <si>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</si>
  <si>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</si>
  <si>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</si>
  <si>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</si>
  <si>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</si>
  <si>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</si>
  <si>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</si>
  <si>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</si>
  <si>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</si>
  <si>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</si>
  <si>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</si>
  <si>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</si>
  <si>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</si>
  <si>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</si>
  <si>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</si>
  <si>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</si>
  <si>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</si>
  <si>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</si>
  <si>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</si>
  <si>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</si>
  <si>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</si>
  <si>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</si>
  <si>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</si>
  <si>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</si>
  <si>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</si>
  <si>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</si>
  <si>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</si>
  <si>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</si>
  <si>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</si>
  <si>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</si>
  <si>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</si>
  <si>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</si>
  <si>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</si>
  <si>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</si>
  <si>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</si>
  <si>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</si>
  <si>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</si>
  <si>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</si>
  <si>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</si>
  <si>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</si>
  <si>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</si>
  <si>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</si>
  <si>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</si>
  <si>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</si>
  <si>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</si>
  <si>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</si>
  <si>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</si>
  <si>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</si>
  <si>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</si>
  <si>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</si>
  <si>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</si>
  <si>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</si>
  <si>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</si>
  <si>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</si>
  <si>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</si>
  <si>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</si>
  <si>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</si>
  <si>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</si>
  <si>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</si>
  <si>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</si>
  <si>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</si>
  <si>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</si>
  <si>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</si>
  <si>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</si>
  <si>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</si>
  <si>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</si>
  <si>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</si>
  <si>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</si>
  <si>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</si>
  <si>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</si>
  <si>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</si>
  <si>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</si>
  <si>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</si>
  <si>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</si>
  <si>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</si>
  <si>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</si>
  <si>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</si>
  <si>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</si>
  <si>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</si>
  <si>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</si>
  <si>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</si>
  <si>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</si>
  <si>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</si>
  <si>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</si>
  <si>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</si>
  <si>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</si>
  <si>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</si>
  <si>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</si>
  <si>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</si>
  <si>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</si>
  <si>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</si>
  <si>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</si>
  <si>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</si>
  <si>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</si>
  <si>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</si>
  <si>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</si>
  <si>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</si>
  <si>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</si>
  <si>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</si>
  <si>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</si>
  <si>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</si>
  <si>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</si>
  <si>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</si>
  <si>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</si>
  <si>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</si>
  <si>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</si>
  <si>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</si>
  <si>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</si>
  <si>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</si>
  <si>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</si>
  <si>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</si>
  <si>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</si>
  <si>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</si>
  <si>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</si>
  <si>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</si>
  <si>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</si>
  <si>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</si>
  <si>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</si>
  <si>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</si>
  <si>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</si>
  <si>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</si>
  <si>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</si>
  <si>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</si>
  <si>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</si>
  <si>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</si>
  <si>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</si>
  <si>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</si>
  <si>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</si>
  <si>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</si>
  <si>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</si>
  <si>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</si>
  <si>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</si>
  <si>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</si>
  <si>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</si>
  <si>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</si>
  <si>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</si>
  <si>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</si>
  <si>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</si>
  <si>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</si>
  <si>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</si>
  <si>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</si>
  <si>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</si>
  <si>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</si>
  <si>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</si>
  <si>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</si>
  <si>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</si>
  <si>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</si>
  <si>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</si>
  <si>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</si>
  <si>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</si>
  <si>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</si>
  <si>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</si>
  <si>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</si>
  <si>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</si>
  <si>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</si>
  <si>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</si>
  <si>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</si>
  <si>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</si>
  <si>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</si>
  <si>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</si>
  <si>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</si>
  <si>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</si>
  <si>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</si>
  <si>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</si>
  <si>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</si>
  <si>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</si>
  <si>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</si>
  <si>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</si>
  <si>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</si>
  <si>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</si>
  <si>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</si>
  <si>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</si>
  <si>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</si>
  <si>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</si>
  <si>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</si>
  <si>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</si>
  <si>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</si>
  <si>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</si>
  <si>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</si>
  <si>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</si>
  <si>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</si>
  <si>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</si>
  <si>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</si>
  <si>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</si>
  <si>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</si>
  <si>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</si>
  <si>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</si>
  <si>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</si>
  <si>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</si>
  <si>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</si>
  <si>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</si>
  <si>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</si>
  <si>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</si>
  <si>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</si>
  <si>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</si>
  <si>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</si>
  <si>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</si>
  <si>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</si>
  <si>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</si>
  <si>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</si>
  <si>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</si>
  <si>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</si>
  <si>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</si>
  <si>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</si>
  <si>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</si>
  <si>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</si>
  <si>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</si>
  <si>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</si>
  <si>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</si>
  <si>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</si>
  <si>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</si>
  <si>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</si>
  <si>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</si>
  <si>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</si>
  <si>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</si>
  <si>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</si>
  <si>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</si>
  <si>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</si>
  <si>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</si>
  <si>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</si>
  <si>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</si>
  <si>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</si>
  <si>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</si>
  <si>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</si>
  <si>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</si>
  <si>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</si>
  <si>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</si>
  <si>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</si>
  <si>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</si>
  <si>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</si>
  <si>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</si>
  <si>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</si>
  <si>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</si>
  <si>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</si>
  <si>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</si>
  <si>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</si>
  <si>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</si>
  <si>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</si>
  <si>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</si>
  <si>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</si>
  <si>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</si>
  <si>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</si>
  <si>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</si>
  <si>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</si>
  <si>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</si>
  <si>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</si>
  <si>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</si>
  <si>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</si>
  <si>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</si>
  <si>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</si>
  <si>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</si>
  <si>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</si>
  <si>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</si>
  <si>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</si>
  <si>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</si>
  <si>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</si>
  <si>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</si>
  <si>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</si>
  <si>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</si>
  <si>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</si>
  <si>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</si>
  <si>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</si>
  <si>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</si>
  <si>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</si>
  <si>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</si>
  <si>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</si>
  <si>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</si>
  <si>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</si>
  <si>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</si>
  <si>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</si>
  <si>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</si>
  <si>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</si>
  <si>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</si>
  <si>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</si>
  <si>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</si>
  <si>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</si>
  <si>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</si>
  <si>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</si>
  <si>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</si>
  <si>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</si>
  <si>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</si>
  <si>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</si>
  <si>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</si>
  <si>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</si>
  <si>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</si>
  <si>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</si>
  <si>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</si>
  <si>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</si>
  <si>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</si>
  <si>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</si>
  <si>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</si>
  <si>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</si>
  <si>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</si>
  <si>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</si>
  <si>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</si>
  <si>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</si>
  <si>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</si>
  <si>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</si>
  <si>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</si>
  <si>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</si>
  <si>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</si>
  <si>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</si>
  <si>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</si>
  <si>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</si>
  <si>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</si>
  <si>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</si>
  <si>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</si>
  <si>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</si>
  <si>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</si>
  <si>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</si>
  <si>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</si>
  <si>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</si>
  <si>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</si>
  <si>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</si>
  <si>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</si>
  <si>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</si>
  <si>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</si>
  <si>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</si>
  <si>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</si>
  <si>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</si>
  <si>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</si>
  <si>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</si>
  <si>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</si>
  <si>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</si>
  <si>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</si>
  <si>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</si>
  <si>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</si>
  <si>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</si>
  <si>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</si>
  <si>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</si>
  <si>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</si>
  <si>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</si>
  <si>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</si>
  <si>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</si>
  <si>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</si>
  <si>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</si>
  <si>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</si>
  <si>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</si>
  <si>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</si>
  <si>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</si>
  <si>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</si>
  <si>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</si>
  <si>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</si>
  <si>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</si>
  <si>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</si>
  <si>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</si>
  <si>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</si>
  <si>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</si>
  <si>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</si>
  <si>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</si>
  <si>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</si>
  <si>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</si>
  <si>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</si>
  <si>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</si>
  <si>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</si>
  <si>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</si>
  <si>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</si>
  <si>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</si>
  <si>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</si>
  <si>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</si>
  <si>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</si>
  <si>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</si>
  <si>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</si>
  <si>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</si>
  <si>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</si>
  <si>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</si>
  <si>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</si>
  <si>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</si>
  <si>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</si>
  <si>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</si>
  <si>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</si>
  <si>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</si>
  <si>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</si>
  <si>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</si>
  <si>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</si>
  <si>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</si>
  <si>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</si>
  <si>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</si>
  <si>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</si>
  <si>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</si>
  <si>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</si>
  <si>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</si>
  <si>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</si>
  <si>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</si>
  <si>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</si>
  <si>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</si>
  <si>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</si>
  <si>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</si>
  <si>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</si>
  <si>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</si>
  <si>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</si>
  <si>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</si>
  <si>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</si>
  <si>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</si>
  <si>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</si>
  <si>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</si>
  <si>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</si>
  <si>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</si>
  <si>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</si>
  <si>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</si>
  <si>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</si>
  <si>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</si>
  <si>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</si>
  <si>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</si>
  <si>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</si>
  <si>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</si>
  <si>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</si>
  <si>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</si>
  <si>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</si>
  <si>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</si>
  <si>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</si>
  <si>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</si>
  <si>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</si>
  <si>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</si>
  <si>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</si>
  <si>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</si>
  <si>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</si>
  <si>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</si>
  <si>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</si>
  <si>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</si>
  <si>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</si>
  <si>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</si>
  <si>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</si>
  <si>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</si>
  <si>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</si>
  <si>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</si>
  <si>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</si>
  <si>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</si>
  <si>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</si>
  <si>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</si>
  <si>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</si>
  <si>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</si>
  <si>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</si>
  <si>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</si>
  <si>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</si>
  <si>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</si>
  <si>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</si>
  <si>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</si>
  <si>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</si>
  <si>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</si>
  <si>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</si>
  <si>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</si>
  <si>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</si>
  <si>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</si>
  <si>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</si>
  <si>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</si>
  <si>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</si>
  <si>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</si>
  <si>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</si>
  <si>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</si>
  <si>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</si>
  <si>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</si>
  <si>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</si>
  <si>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</si>
  <si>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</si>
  <si>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</si>
  <si>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</si>
  <si>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</si>
  <si>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</si>
  <si>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</si>
  <si>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</si>
  <si>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</si>
  <si>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</si>
  <si>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</si>
  <si>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</si>
  <si>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</si>
  <si>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</si>
  <si>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</si>
  <si>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</si>
  <si>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</si>
  <si>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</si>
  <si>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</si>
  <si>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</si>
  <si>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</si>
  <si>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</si>
  <si>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</si>
  <si>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</si>
  <si>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</si>
  <si>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</si>
  <si>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</si>
  <si>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</si>
  <si>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</si>
  <si>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</si>
  <si>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</si>
  <si>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</si>
  <si>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</si>
  <si>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</si>
  <si>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</si>
  <si>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</si>
  <si>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</si>
  <si>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</si>
  <si>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</si>
  <si>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</si>
  <si>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</si>
  <si>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</si>
  <si>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</si>
  <si>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</si>
  <si>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</si>
  <si>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</si>
  <si>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</si>
  <si>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</si>
  <si>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</si>
  <si>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</si>
  <si>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</si>
  <si>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</si>
  <si>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</si>
  <si>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</si>
  <si>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</si>
  <si>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</si>
  <si>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</si>
  <si>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</si>
  <si>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</si>
  <si>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</si>
  <si>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</si>
  <si>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</si>
  <si>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</si>
  <si>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</si>
  <si>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</si>
  <si>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</si>
  <si>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</si>
  <si>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</si>
  <si>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</si>
  <si>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</si>
  <si>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</si>
  <si>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</si>
  <si>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</si>
  <si>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</si>
  <si>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</si>
  <si>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</si>
  <si>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</si>
  <si>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</si>
  <si>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</si>
  <si>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</si>
  <si>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</si>
  <si>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</si>
  <si>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</si>
  <si>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</si>
  <si>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</si>
  <si>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</si>
  <si>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</si>
  <si>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</si>
  <si>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</si>
  <si>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</si>
  <si>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</si>
  <si>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</si>
  <si>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</si>
  <si>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</si>
  <si>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</si>
  <si>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</si>
  <si>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</si>
  <si>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</si>
  <si>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</si>
  <si>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</si>
  <si>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</si>
  <si>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</si>
  <si>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</si>
  <si>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</si>
  <si>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</si>
  <si>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</si>
  <si>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</si>
  <si>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</si>
  <si>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</si>
  <si>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</si>
  <si>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</si>
  <si>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</si>
  <si>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</si>
  <si>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</si>
  <si>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</si>
  <si>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</si>
  <si>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</si>
  <si>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</si>
  <si>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</si>
  <si>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</si>
  <si>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</si>
  <si>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</si>
  <si>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</si>
  <si>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</si>
  <si>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</si>
  <si>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</si>
  <si>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</si>
  <si>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</si>
  <si>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</si>
  <si>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</si>
  <si>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</si>
  <si>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</si>
  <si>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</si>
  <si>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</si>
  <si>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</si>
  <si>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</si>
  <si>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</si>
  <si>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</si>
  <si>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</si>
  <si>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</si>
  <si>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</si>
  <si>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</si>
  <si>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</si>
  <si>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</si>
  <si>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</si>
  <si>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</si>
  <si>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</si>
  <si>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</si>
  <si>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</si>
  <si>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</si>
  <si>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</si>
  <si>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</si>
  <si>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</si>
  <si>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</si>
  <si>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</si>
  <si>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</si>
  <si>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</si>
  <si>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</si>
  <si>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</si>
  <si>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</si>
  <si>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</si>
  <si>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</si>
  <si>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</si>
  <si>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</si>
  <si>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</si>
  <si>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</si>
  <si>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</si>
  <si>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</si>
  <si>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</si>
  <si>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</si>
  <si>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</si>
  <si>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</si>
  <si>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</si>
  <si>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</si>
  <si>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</si>
  <si>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</si>
  <si>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</si>
  <si>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</si>
  <si>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</si>
  <si>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</si>
  <si>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</si>
  <si>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</si>
  <si>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</si>
  <si>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</si>
  <si>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</si>
  <si>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</si>
  <si>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</si>
  <si>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</si>
  <si>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</si>
  <si>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</si>
  <si>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</si>
  <si>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</si>
  <si>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</si>
  <si>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</si>
  <si>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</si>
  <si>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</si>
  <si>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</si>
  <si>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</si>
  <si>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</si>
  <si>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</si>
  <si>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</si>
  <si>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</si>
  <si>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</si>
  <si>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</si>
  <si>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</si>
  <si>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</si>
  <si>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</si>
  <si>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</si>
  <si>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</si>
  <si>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</si>
  <si>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</si>
  <si>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</si>
  <si>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</si>
  <si>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</si>
  <si>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</si>
  <si>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</si>
  <si>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</si>
  <si>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</si>
  <si>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</si>
  <si>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</si>
  <si>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</si>
  <si>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</si>
  <si>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</si>
  <si>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</si>
  <si>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</si>
  <si>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</si>
  <si>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</si>
  <si>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</si>
  <si>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</si>
  <si>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</si>
  <si>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</si>
  <si>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</si>
  <si>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</si>
  <si>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</si>
  <si>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</si>
  <si>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</si>
  <si>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</si>
  <si>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</si>
  <si>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</si>
  <si>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</si>
  <si>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</si>
  <si>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</si>
  <si>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</si>
  <si>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</si>
  <si>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</si>
  <si>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</si>
  <si>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</si>
  <si>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</si>
  <si>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</si>
  <si>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</si>
  <si>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</si>
  <si>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</si>
  <si>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</si>
  <si>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</si>
  <si>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</si>
  <si>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</si>
  <si>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</si>
  <si>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</si>
  <si>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</si>
  <si>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</si>
  <si>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</si>
  <si>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</si>
  <si>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</si>
  <si>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</si>
  <si>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</si>
  <si>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</si>
  <si>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</si>
  <si>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</si>
  <si>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</si>
  <si>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</si>
  <si>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</si>
  <si>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</si>
  <si>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</si>
  <si>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</si>
  <si>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</si>
  <si>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</si>
  <si>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</si>
  <si>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</si>
  <si>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</si>
  <si>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</si>
  <si>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</si>
  <si>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</si>
  <si>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</si>
  <si>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</si>
  <si>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</si>
  <si>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</si>
  <si>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</si>
  <si>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</si>
  <si>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</si>
  <si>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</si>
  <si>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</si>
  <si>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</si>
  <si>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</si>
  <si>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</si>
  <si>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</si>
  <si>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</si>
  <si>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</si>
  <si>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</si>
  <si>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</si>
  <si>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</si>
  <si>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</si>
  <si>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</si>
  <si>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</si>
  <si>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</si>
  <si>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</si>
  <si>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</si>
  <si>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</si>
  <si>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</si>
  <si>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</si>
  <si>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</si>
  <si>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</si>
  <si>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</si>
  <si>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</si>
  <si>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</si>
  <si>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</si>
  <si>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</si>
  <si>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</si>
  <si>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</si>
  <si>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</si>
  <si>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</si>
  <si>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</si>
  <si>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</si>
  <si>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</si>
  <si>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</si>
  <si>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</si>
  <si>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</si>
  <si>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</si>
  <si>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</si>
  <si>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</si>
  <si>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</si>
  <si>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</si>
  <si>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</si>
  <si>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</si>
  <si>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</si>
  <si>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</si>
  <si>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</si>
  <si>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</si>
  <si>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</si>
  <si>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</si>
  <si>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</si>
  <si>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</si>
  <si>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</si>
  <si>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</si>
  <si>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</si>
  <si>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</si>
  <si>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</si>
  <si>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</si>
  <si>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</si>
  <si>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</si>
  <si>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</si>
  <si>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</si>
  <si>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</si>
  <si>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</si>
  <si>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</si>
  <si>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</si>
  <si>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</si>
  <si>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</si>
  <si>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</si>
  <si>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</si>
  <si>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</si>
  <si>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</si>
  <si>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</si>
  <si>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</si>
  <si>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</si>
  <si>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</si>
  <si>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</si>
  <si>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</si>
  <si>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</si>
  <si>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</si>
  <si>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</si>
  <si>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</si>
  <si>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</si>
  <si>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</si>
  <si>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</si>
  <si>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</si>
  <si>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</si>
  <si>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</si>
  <si>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</si>
  <si>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</si>
  <si>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</si>
  <si>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</si>
  <si>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</si>
  <si>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</si>
  <si>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</si>
  <si>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</si>
  <si>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</si>
  <si>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</si>
  <si>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</si>
  <si>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</si>
  <si>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</si>
  <si>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</si>
  <si>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</si>
  <si>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</si>
  <si>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</si>
  <si>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</si>
  <si>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</si>
  <si>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</si>
  <si>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</si>
  <si>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</si>
  <si>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</si>
  <si>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</si>
  <si>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</si>
  <si>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</si>
  <si>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</si>
  <si>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</si>
  <si>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</si>
  <si>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</si>
  <si>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</si>
  <si>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</si>
  <si>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</si>
  <si>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</si>
  <si>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</si>
  <si>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</si>
  <si>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</si>
  <si>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</si>
  <si>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</si>
  <si>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</si>
  <si>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</si>
  <si>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</si>
  <si>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</si>
  <si>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</si>
  <si>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</si>
  <si>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</si>
  <si>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</si>
  <si>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</si>
  <si>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</si>
  <si>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</si>
  <si>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</si>
  <si>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</si>
  <si>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</si>
  <si>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</si>
  <si>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</si>
  <si>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</si>
  <si>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</si>
  <si>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</si>
  <si>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</si>
  <si>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</si>
  <si>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</si>
  <si>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</si>
  <si>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</si>
  <si>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</si>
  <si>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</si>
  <si>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</si>
  <si>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</si>
  <si>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</si>
  <si>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</si>
  <si>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</si>
  <si>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</si>
  <si>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</si>
  <si>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</si>
  <si>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</si>
  <si>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</si>
  <si>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</si>
  <si>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</si>
  <si>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</si>
  <si>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</si>
  <si>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</si>
  <si>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</si>
  <si>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</si>
  <si>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</si>
  <si>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</si>
  <si>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</si>
  <si>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</si>
  <si>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</si>
  <si>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</si>
  <si>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</si>
  <si>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</si>
  <si>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</si>
  <si>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</si>
  <si>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</si>
  <si>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</si>
  <si>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</si>
  <si>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</si>
  <si>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</si>
  <si>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</si>
  <si>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</si>
  <si>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</si>
  <si>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</si>
  <si>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</si>
  <si>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</si>
  <si>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</si>
  <si>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</si>
  <si>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</si>
  <si>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</si>
  <si>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</si>
  <si>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</si>
  <si>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</si>
  <si>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</si>
  <si>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</si>
  <si>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</si>
  <si>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</si>
  <si>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</si>
  <si>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</si>
  <si>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</si>
  <si>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</si>
  <si>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</si>
  <si>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</si>
  <si>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</si>
  <si>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</si>
  <si>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</si>
  <si>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</si>
  <si>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</si>
  <si>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</si>
  <si>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</si>
  <si>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</si>
  <si>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</si>
  <si>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</si>
  <si>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</si>
  <si>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</si>
  <si>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</si>
  <si>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</si>
  <si>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</si>
  <si>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</si>
  <si>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</si>
  <si>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</si>
  <si>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</si>
  <si>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</si>
  <si>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</si>
  <si>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</si>
  <si>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</si>
  <si>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</si>
  <si>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</si>
  <si>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</si>
  <si>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</si>
  <si>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</si>
  <si>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</si>
  <si>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</si>
  <si>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</si>
  <si>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</si>
  <si>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</si>
  <si>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</si>
  <si>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</si>
  <si>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</si>
  <si>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</si>
  <si>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</si>
  <si>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</si>
  <si>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</si>
  <si>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</si>
  <si>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</si>
  <si>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</si>
  <si>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</si>
  <si>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</si>
  <si>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</si>
  <si>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</si>
  <si>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</si>
  <si>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</si>
  <si>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</si>
  <si>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</si>
  <si>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</si>
  <si>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</si>
  <si>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</si>
  <si>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</si>
  <si>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</si>
  <si>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</si>
  <si>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</si>
  <si>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</si>
  <si>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</si>
  <si>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</si>
  <si>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</si>
  <si>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</si>
  <si>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</si>
  <si>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</si>
  <si>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</si>
  <si>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</si>
  <si>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</si>
  <si>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</si>
  <si>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</si>
  <si>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</si>
  <si>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</si>
  <si>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</si>
  <si>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</si>
  <si>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</si>
  <si>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</si>
  <si>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</si>
  <si>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</si>
  <si>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</si>
  <si>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</si>
  <si>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</si>
  <si>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</si>
  <si>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</si>
  <si>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</si>
  <si>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</si>
  <si>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</si>
  <si>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</si>
  <si>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</si>
  <si>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</si>
  <si>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</si>
  <si>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</si>
  <si>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</si>
  <si>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</si>
  <si>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</si>
  <si>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</si>
  <si>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</si>
  <si>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</si>
  <si>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</si>
  <si>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</si>
  <si>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</si>
  <si>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</si>
  <si>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</si>
  <si>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</si>
  <si>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</si>
  <si>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</si>
  <si>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</si>
  <si>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</si>
  <si>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</si>
  <si>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</si>
  <si>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</si>
  <si>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</si>
  <si>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</si>
  <si>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</si>
  <si>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</si>
  <si>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</si>
  <si>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</si>
  <si>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</si>
  <si>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</si>
  <si>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</si>
  <si>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</si>
  <si>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</si>
  <si>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</si>
  <si>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</si>
  <si>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</si>
  <si>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</si>
  <si>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</si>
  <si>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</si>
  <si>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</si>
  <si>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</si>
  <si>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</si>
  <si>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</si>
  <si>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</si>
  <si>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</si>
  <si>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</si>
  <si>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</si>
  <si>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</si>
  <si>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</si>
  <si>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</si>
  <si>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</si>
  <si>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</si>
  <si>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</si>
  <si>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</si>
  <si>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</si>
  <si>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</si>
  <si>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</si>
  <si>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</si>
  <si>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</si>
  <si>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</si>
  <si>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</si>
  <si>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</si>
  <si>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</si>
  <si>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</si>
  <si>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</si>
  <si>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</si>
  <si>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</si>
  <si>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</si>
  <si>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</si>
  <si>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</si>
  <si>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</si>
  <si>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</si>
  <si>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</si>
  <si>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</si>
  <si>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</si>
  <si>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</si>
  <si>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</si>
  <si>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</si>
  <si>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</si>
  <si>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</si>
  <si>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</si>
  <si>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</si>
  <si>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</si>
  <si>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</si>
  <si>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</si>
  <si>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</si>
  <si>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</si>
  <si>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</si>
  <si>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</si>
  <si>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</si>
  <si>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</si>
  <si>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</si>
  <si>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</si>
  <si>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</si>
  <si>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</si>
  <si>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</si>
  <si>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</si>
  <si>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</si>
  <si>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</si>
  <si>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</si>
  <si>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</si>
  <si>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</si>
  <si>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</si>
  <si>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</si>
  <si>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</si>
  <si>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</si>
  <si>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</si>
  <si>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</si>
  <si>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</si>
  <si>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</si>
  <si>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</si>
  <si>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</si>
  <si>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</si>
  <si>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</si>
  <si>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</si>
  <si>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</si>
  <si>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</si>
  <si>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</si>
  <si>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</si>
  <si>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</si>
  <si>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</si>
  <si>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</si>
  <si>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</si>
  <si>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</si>
  <si>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</si>
  <si>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</si>
  <si>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</si>
  <si>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</si>
  <si>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</si>
  <si>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</si>
  <si>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</si>
  <si>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</si>
  <si>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</si>
  <si>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</si>
  <si>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</si>
  <si>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</si>
  <si>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</si>
  <si>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</si>
  <si>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</si>
  <si>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</si>
  <si>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</si>
  <si>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</si>
  <si>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</si>
  <si>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</si>
  <si>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</si>
  <si>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</si>
  <si>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</si>
  <si>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</si>
  <si>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</si>
  <si>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</si>
  <si>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</si>
  <si>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</si>
  <si>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</si>
  <si>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</si>
  <si>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</si>
  <si>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</si>
  <si>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</si>
  <si>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</si>
  <si>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</si>
  <si>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</si>
  <si>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</si>
  <si>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</si>
  <si>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</si>
  <si>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</si>
  <si>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</si>
  <si>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</si>
  <si>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</si>
  <si>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</si>
  <si>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</si>
  <si>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</si>
  <si>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</si>
  <si>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</si>
  <si>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</si>
  <si>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</si>
  <si>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</si>
  <si>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</si>
  <si>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</si>
  <si>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</si>
  <si>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</si>
  <si>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</si>
  <si>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</si>
  <si>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</si>
  <si>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</si>
  <si>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</si>
  <si>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</si>
  <si>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</si>
  <si>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</si>
  <si>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</si>
  <si>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</si>
  <si>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</si>
  <si>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</si>
  <si>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</si>
  <si>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</si>
  <si>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</si>
  <si>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</si>
  <si>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</si>
  <si>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</si>
  <si>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</si>
  <si>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</si>
  <si>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</si>
  <si>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</si>
  <si>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</si>
  <si>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</si>
  <si>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</si>
  <si>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</si>
  <si>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</si>
  <si>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</si>
  <si>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</si>
  <si>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</si>
  <si>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</si>
  <si>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</si>
  <si>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</si>
  <si>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</si>
  <si>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</si>
  <si>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</si>
  <si>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</si>
  <si>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</si>
  <si>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</si>
  <si>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</si>
  <si>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</si>
  <si>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</si>
  <si>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</si>
  <si>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</si>
  <si>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</si>
  <si>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</si>
  <si>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</si>
  <si>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</si>
  <si>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</si>
  <si>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</si>
  <si>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</si>
  <si>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</si>
  <si>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</si>
  <si>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</si>
  <si>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</si>
  <si>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</si>
  <si>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</si>
  <si>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</si>
  <si>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</si>
  <si>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</si>
  <si>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</si>
  <si>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</si>
  <si>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</si>
  <si>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</si>
  <si>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</si>
  <si>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</si>
  <si>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</si>
  <si>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</si>
  <si>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</si>
  <si>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</si>
  <si>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</si>
  <si>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</si>
  <si>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</si>
  <si>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</si>
  <si>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</si>
  <si>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</si>
  <si>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</si>
  <si>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</si>
  <si>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</si>
  <si>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</si>
  <si>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</si>
  <si>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</si>
  <si>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</si>
  <si>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</si>
  <si>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</si>
  <si>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</si>
  <si>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</si>
  <si>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</si>
  <si>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</si>
  <si>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</si>
  <si>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</si>
  <si>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</si>
  <si>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</si>
  <si>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</si>
  <si>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</si>
  <si>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</si>
  <si>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</si>
  <si>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</si>
  <si>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</si>
  <si>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</si>
  <si>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</si>
  <si>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</si>
  <si>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</si>
  <si>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</si>
  <si>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</si>
  <si>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</si>
  <si>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</si>
  <si>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</si>
  <si>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</si>
  <si>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</si>
  <si>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</si>
  <si>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</si>
  <si>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</si>
  <si>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</si>
  <si>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</si>
  <si>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</si>
  <si>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</si>
  <si>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</si>
  <si>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</si>
  <si>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</si>
  <si>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</si>
  <si>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</si>
  <si>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</si>
  <si>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</si>
  <si>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</si>
  <si>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</si>
  <si>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</si>
  <si>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</si>
  <si>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</si>
  <si>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</si>
  <si>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</si>
  <si>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</si>
  <si>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</si>
  <si>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</si>
  <si>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</si>
  <si>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</si>
  <si>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</si>
  <si>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</si>
  <si>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</si>
  <si>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</si>
  <si>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</si>
  <si>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</si>
  <si>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</si>
  <si>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</si>
  <si>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</si>
  <si>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</si>
  <si>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</si>
  <si>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</si>
  <si>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</si>
  <si>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</si>
  <si>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</si>
  <si>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</si>
  <si>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</si>
  <si>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</si>
  <si>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</si>
  <si>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</si>
  <si>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</si>
  <si>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</si>
  <si>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</si>
  <si>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</si>
  <si>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</si>
  <si>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</si>
  <si>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</si>
  <si>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</si>
  <si>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</si>
  <si>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</si>
  <si>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</si>
  <si>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</si>
  <si>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</si>
  <si>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</si>
  <si>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</si>
  <si>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</si>
  <si>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</si>
  <si>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</si>
  <si>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</si>
  <si>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</si>
  <si>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</si>
  <si>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</si>
  <si>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</si>
  <si>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</si>
  <si>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</si>
  <si>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</si>
  <si>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</si>
  <si>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</si>
  <si>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</si>
  <si>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</si>
  <si>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</si>
  <si>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</si>
  <si>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</si>
  <si>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</si>
  <si>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</si>
  <si>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</si>
  <si>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</si>
  <si>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</si>
  <si>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</si>
  <si>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</si>
  <si>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</si>
  <si>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</si>
  <si>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</si>
  <si>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</si>
  <si>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</si>
  <si>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</si>
  <si>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</si>
  <si>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</si>
  <si>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</si>
  <si>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</si>
  <si>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</si>
  <si>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</si>
  <si>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</si>
  <si>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</si>
  <si>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</si>
  <si>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</si>
  <si>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</si>
  <si>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</si>
  <si>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</si>
  <si>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</si>
  <si>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</si>
  <si>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</si>
  <si>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</si>
  <si>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</si>
  <si>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</si>
  <si>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</si>
  <si>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</si>
  <si>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</si>
  <si>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</si>
  <si>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</si>
  <si>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</si>
  <si>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</si>
  <si>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</si>
  <si>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</si>
  <si>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</si>
  <si>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</si>
  <si>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</si>
  <si>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</si>
  <si>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</si>
  <si>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</si>
  <si>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</si>
  <si>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</si>
  <si>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</si>
  <si>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</si>
  <si>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</si>
  <si>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</si>
  <si>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</si>
  <si>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</si>
  <si>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</si>
  <si>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</si>
  <si>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</si>
  <si>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</si>
  <si>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</si>
  <si>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</si>
  <si>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</si>
  <si>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</si>
  <si>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</si>
  <si>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</si>
  <si>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</si>
  <si>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</si>
  <si>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</si>
  <si>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</si>
  <si>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</si>
  <si>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</si>
  <si>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</si>
  <si>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</si>
  <si>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</si>
  <si>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</si>
  <si>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</si>
  <si>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</si>
  <si>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</si>
  <si>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</si>
  <si>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</si>
  <si>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</si>
  <si>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</si>
  <si>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</si>
  <si>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</si>
  <si>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</si>
  <si>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</si>
  <si>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</si>
  <si>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</si>
  <si>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</si>
  <si>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</si>
  <si>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</si>
  <si>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</si>
  <si>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</si>
  <si>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</si>
  <si>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</si>
  <si>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</si>
  <si>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</si>
  <si>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</si>
  <si>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</si>
  <si>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</si>
  <si>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</si>
  <si>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</si>
  <si>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</si>
  <si>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</si>
  <si>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</si>
  <si>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</si>
  <si>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</si>
  <si>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</si>
  <si>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</si>
  <si>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</si>
  <si>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</si>
  <si>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</si>
  <si>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</si>
  <si>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</si>
  <si>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</si>
  <si>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</si>
  <si>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</si>
  <si>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</si>
  <si>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</si>
  <si>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</si>
  <si>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</si>
  <si>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</si>
  <si>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</si>
  <si>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</si>
  <si>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</si>
  <si>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</si>
  <si>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</si>
  <si>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</si>
  <si>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</si>
  <si>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</si>
  <si>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</si>
  <si>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</si>
  <si>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</si>
  <si>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</si>
  <si>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</si>
  <si>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</si>
  <si>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</si>
  <si>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</si>
  <si>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</si>
  <si>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</si>
  <si>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</si>
  <si>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</si>
  <si>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</si>
  <si>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</si>
  <si>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</si>
  <si>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</si>
  <si>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</si>
  <si>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</si>
  <si>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</si>
  <si>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</si>
  <si>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</si>
  <si>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</si>
  <si>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</si>
  <si>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</si>
  <si>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</si>
  <si>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</si>
  <si>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</si>
  <si>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</si>
  <si>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</si>
  <si>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</si>
  <si>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</si>
  <si>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</si>
  <si>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</si>
  <si>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</si>
  <si>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</si>
  <si>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</si>
  <si>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</si>
  <si>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</si>
  <si>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</si>
  <si>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</si>
  <si>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</si>
  <si>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</si>
  <si>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</si>
  <si>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</si>
  <si>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</si>
  <si>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</si>
  <si>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</si>
  <si>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</si>
  <si>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</si>
  <si>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</si>
  <si>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</si>
  <si>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</si>
  <si>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</si>
  <si>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</si>
  <si>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</si>
  <si>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</si>
  <si>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</si>
  <si>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</si>
  <si>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</si>
  <si>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</si>
  <si>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</si>
  <si>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</si>
  <si>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</si>
  <si>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</si>
  <si>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</si>
  <si>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</si>
  <si>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</si>
  <si>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</si>
  <si>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</si>
  <si>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</si>
  <si>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</si>
  <si>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</si>
  <si>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</si>
  <si>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</si>
  <si>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</si>
  <si>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</si>
  <si>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</si>
  <si>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</si>
  <si>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</si>
  <si>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</si>
  <si>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</si>
  <si>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</si>
  <si>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</si>
  <si>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</si>
  <si>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</si>
  <si>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</si>
  <si>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</si>
  <si>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</si>
  <si>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</si>
  <si>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</si>
  <si>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</si>
  <si>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</si>
  <si>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</si>
  <si>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</si>
  <si>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</si>
  <si>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</si>
  <si>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</si>
  <si>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</si>
  <si>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</si>
  <si>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</si>
  <si>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</si>
  <si>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</si>
  <si>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</si>
  <si>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</si>
  <si>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</si>
  <si>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</si>
  <si>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</si>
  <si>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</si>
  <si>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</si>
  <si>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</si>
  <si>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</si>
  <si>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</si>
  <si>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</si>
  <si>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</si>
  <si>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</si>
  <si>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</si>
  <si>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</si>
  <si>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</si>
  <si>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</si>
  <si>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</si>
  <si>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</si>
  <si>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</si>
  <si>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</si>
  <si>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</si>
  <si>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</si>
  <si>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</si>
  <si>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</si>
  <si>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</si>
  <si>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</si>
  <si>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</si>
  <si>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</si>
  <si>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</si>
  <si>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</si>
  <si>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</si>
  <si>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</si>
  <si>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</si>
  <si>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</si>
  <si>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</si>
  <si>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</si>
  <si>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</si>
  <si>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</si>
  <si>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</si>
  <si>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</si>
  <si>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</si>
  <si>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</si>
  <si>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</si>
  <si>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</si>
  <si>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</si>
  <si>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</si>
  <si>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</si>
  <si>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</si>
  <si>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</si>
  <si>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</si>
  <si>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</si>
  <si>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</si>
  <si>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</si>
  <si>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</si>
  <si>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</si>
  <si>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</si>
  <si>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</si>
  <si>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</si>
  <si>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</si>
  <si>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</si>
  <si>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</si>
  <si>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</si>
  <si>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</si>
  <si>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</si>
  <si>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</si>
  <si>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</si>
  <si>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</si>
  <si>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</si>
  <si>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</si>
  <si>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</si>
  <si>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</si>
  <si>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</si>
  <si>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</si>
  <si>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</si>
  <si>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</si>
  <si>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</si>
  <si>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</si>
  <si>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</si>
  <si>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</si>
  <si>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</si>
  <si>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</si>
  <si>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</si>
  <si>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</si>
  <si>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</si>
  <si>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</si>
  <si>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</si>
  <si>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</si>
  <si>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</si>
  <si>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</si>
  <si>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</si>
  <si>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</si>
  <si>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</si>
  <si>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</si>
  <si>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</si>
  <si>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</si>
  <si>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</si>
  <si>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</si>
  <si>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</si>
  <si>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</si>
  <si>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</si>
  <si>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</si>
  <si>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</si>
  <si>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</si>
  <si>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</si>
  <si>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</si>
  <si>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</si>
  <si>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</si>
  <si>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</si>
  <si>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</si>
  <si>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</si>
  <si>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</si>
  <si>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</si>
  <si>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</si>
  <si>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</si>
  <si>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</si>
  <si>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</si>
  <si>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</si>
  <si>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</si>
  <si>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</si>
  <si>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</si>
  <si>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</si>
  <si>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</si>
  <si>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</si>
  <si>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</si>
  <si>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</si>
  <si>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</si>
  <si>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</si>
  <si>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</si>
  <si>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</si>
  <si>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</si>
  <si>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</si>
  <si>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</si>
  <si>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</si>
  <si>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</si>
  <si>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</si>
  <si>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</si>
  <si>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</si>
  <si>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</si>
  <si>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</si>
  <si>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</si>
  <si>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</si>
  <si>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</si>
  <si>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</si>
  <si>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</si>
  <si>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</si>
  <si>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</si>
  <si>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</si>
  <si>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</si>
  <si>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</si>
  <si>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</si>
  <si>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</si>
  <si>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</si>
  <si>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</si>
  <si>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</si>
  <si>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</si>
  <si>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</si>
  <si>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</si>
  <si>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</si>
  <si>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</si>
  <si>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</si>
  <si>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</si>
  <si>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</si>
  <si>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</si>
  <si>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</si>
  <si>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</si>
  <si>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</si>
  <si>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</si>
  <si>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</si>
  <si>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</si>
  <si>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</si>
  <si>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</si>
  <si>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</si>
  <si>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</si>
  <si>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</si>
  <si>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</si>
  <si>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</si>
  <si>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</si>
  <si>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</si>
  <si>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</si>
  <si>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</si>
  <si>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</si>
  <si>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</si>
  <si>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</si>
  <si>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</si>
  <si>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</si>
  <si>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</si>
  <si>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</si>
  <si>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</si>
  <si>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</si>
  <si>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</si>
  <si>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</si>
  <si>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</si>
  <si>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</si>
  <si>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</si>
  <si>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</si>
  <si>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</si>
  <si>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</si>
  <si>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</si>
  <si>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</si>
  <si>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</si>
  <si>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</si>
  <si>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</si>
  <si>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</si>
  <si>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</si>
  <si>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</si>
  <si>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</si>
  <si>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</si>
  <si>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</si>
  <si>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</si>
  <si>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</si>
  <si>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</si>
  <si>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</si>
  <si>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</si>
  <si>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</si>
  <si>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</si>
  <si>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</si>
  <si>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</si>
  <si>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</si>
  <si>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</si>
  <si>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</si>
  <si>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</si>
  <si>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</si>
  <si>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</si>
  <si>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</si>
  <si>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</si>
  <si>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</si>
  <si>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</si>
  <si>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</si>
  <si>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</si>
  <si>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</si>
  <si>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</si>
  <si>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</si>
  <si>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</si>
  <si>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</si>
  <si>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</si>
  <si>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</si>
  <si>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</si>
  <si>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</si>
  <si>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</si>
  <si>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</si>
  <si>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</si>
  <si>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</si>
  <si>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</si>
  <si>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</si>
  <si>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</si>
  <si>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</si>
  <si>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</si>
  <si>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</si>
  <si>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</si>
  <si>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</si>
  <si>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</si>
  <si>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</si>
  <si>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</si>
  <si>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</si>
  <si>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</si>
  <si>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</si>
  <si>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</si>
  <si>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</si>
  <si>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</si>
  <si>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</si>
  <si>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</si>
  <si>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</si>
  <si>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</si>
  <si>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</si>
  <si>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</si>
  <si>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</si>
  <si>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</si>
  <si>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</si>
  <si>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</si>
  <si>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</si>
  <si>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</si>
  <si>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</si>
  <si>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</si>
  <si>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</si>
  <si>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</si>
  <si>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</si>
  <si>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</si>
  <si>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</si>
  <si>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</si>
  <si>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</si>
  <si>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</si>
  <si>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</si>
  <si>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</si>
  <si>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</si>
  <si>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</si>
  <si>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</si>
  <si>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</si>
  <si>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</si>
  <si>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</si>
  <si>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</si>
  <si>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</si>
  <si>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</si>
  <si>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</si>
  <si>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</si>
  <si>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</si>
  <si>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</si>
  <si>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</si>
  <si>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</si>
  <si>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</si>
  <si>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</si>
  <si>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</si>
  <si>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</si>
  <si>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</si>
  <si>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</si>
  <si>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</si>
  <si>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</si>
  <si>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</si>
  <si>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</si>
  <si>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</si>
  <si>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</si>
  <si>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</si>
  <si>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</si>
  <si>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</si>
  <si>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</si>
  <si>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</si>
  <si>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</si>
  <si>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</si>
  <si>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</si>
  <si>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</si>
  <si>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</si>
  <si>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</si>
  <si>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</si>
  <si>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</si>
  <si>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</si>
  <si>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</si>
  <si>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</si>
  <si>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</si>
  <si>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</si>
  <si>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</si>
  <si>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</si>
  <si>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</si>
  <si>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</si>
  <si>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</si>
  <si>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</si>
  <si>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</si>
  <si>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</si>
  <si>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</si>
  <si>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</si>
  <si>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</si>
  <si>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</si>
  <si>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</si>
  <si>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</si>
  <si>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</si>
  <si>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</si>
  <si>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</si>
  <si>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</si>
  <si>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</si>
  <si>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</si>
  <si>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</si>
  <si>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</si>
  <si>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</si>
  <si>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</si>
  <si>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</si>
  <si>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</si>
  <si>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</si>
  <si>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</si>
  <si>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</si>
  <si>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</si>
  <si>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</si>
  <si>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</si>
  <si>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</si>
  <si>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</si>
  <si>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</si>
  <si>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</si>
  <si>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</si>
  <si>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</si>
  <si>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</si>
  <si>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</si>
  <si>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</si>
  <si>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</si>
  <si>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</si>
  <si>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</si>
  <si>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</si>
  <si>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</si>
  <si>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</si>
  <si>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</si>
  <si>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</si>
  <si>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</si>
  <si>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</si>
  <si>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</si>
  <si>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</si>
  <si>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</si>
  <si>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</si>
  <si>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</si>
  <si>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</si>
  <si>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</si>
  <si>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</si>
  <si>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</si>
  <si>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</si>
  <si>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</si>
  <si>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</si>
  <si>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</si>
  <si>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</si>
  <si>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</si>
  <si>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</si>
  <si>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</si>
  <si>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</si>
  <si>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</si>
  <si>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</si>
  <si>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</si>
  <si>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</si>
  <si>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</si>
  <si>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</si>
  <si>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</si>
  <si>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</si>
  <si>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</si>
  <si>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</si>
  <si>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</si>
  <si>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</si>
  <si>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</si>
  <si>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</si>
  <si>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</si>
  <si>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</si>
  <si>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</si>
  <si>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</si>
  <si>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</si>
  <si>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</si>
  <si>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</si>
  <si>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</si>
  <si>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</si>
  <si>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</si>
  <si>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</si>
  <si>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</si>
  <si>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</si>
  <si>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</si>
  <si>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</si>
  <si>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</si>
  <si>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</si>
  <si>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</si>
  <si>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</si>
  <si>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</si>
  <si>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</si>
  <si>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</si>
  <si>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</si>
  <si>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</si>
  <si>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</si>
  <si>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</si>
  <si>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</si>
  <si>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</si>
  <si>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</si>
  <si>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</si>
  <si>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</si>
  <si>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</si>
  <si>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</si>
  <si>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</si>
  <si>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</si>
  <si>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</si>
  <si>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</si>
  <si>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</si>
  <si>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</si>
  <si>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</si>
  <si>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</si>
  <si>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</si>
  <si>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</si>
  <si>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</si>
  <si>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</si>
  <si>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</si>
  <si>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</si>
  <si>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</si>
  <si>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</si>
  <si>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</si>
  <si>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</si>
  <si>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</si>
  <si>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</si>
  <si>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</si>
  <si>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</si>
  <si>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</si>
  <si>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</si>
  <si>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</si>
  <si>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</si>
  <si>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</si>
  <si>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</si>
  <si>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</si>
  <si>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</si>
  <si>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</si>
  <si>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</si>
  <si>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</si>
  <si>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</si>
  <si>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</si>
  <si>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</si>
  <si>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</si>
  <si>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</si>
  <si>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</si>
  <si>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</si>
  <si>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</si>
  <si>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</si>
  <si>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</si>
  <si>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</si>
  <si>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</si>
  <si>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</si>
  <si>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</si>
  <si>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</si>
  <si>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</si>
  <si>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</si>
  <si>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</si>
  <si>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</si>
  <si>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</si>
  <si>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</si>
  <si>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</si>
  <si>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</si>
  <si>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</si>
  <si>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</si>
  <si>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</si>
  <si>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</si>
  <si>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</si>
  <si>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</si>
  <si>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</si>
  <si>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</si>
  <si>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</si>
  <si>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</si>
  <si>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</si>
  <si>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</si>
  <si>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</si>
  <si>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</si>
  <si>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</si>
  <si>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</si>
  <si>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</si>
  <si>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</si>
  <si>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</si>
  <si>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</si>
  <si>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</si>
  <si>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</si>
  <si>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</si>
  <si>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</si>
  <si>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</si>
  <si>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</si>
  <si>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</si>
  <si>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</si>
  <si>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</si>
  <si>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</si>
  <si>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</si>
  <si>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</si>
  <si>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</si>
  <si>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</si>
  <si>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</si>
  <si>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</si>
  <si>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</si>
  <si>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</si>
  <si>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</si>
  <si>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</si>
  <si>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</si>
  <si>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</si>
  <si>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</si>
  <si>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</si>
  <si>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</si>
  <si>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</si>
  <si>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</si>
  <si>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</si>
  <si>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</si>
  <si>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</si>
  <si>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</si>
  <si>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</si>
  <si>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</si>
  <si>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</si>
  <si>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</si>
  <si>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</si>
  <si>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</si>
  <si>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</si>
  <si>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</si>
  <si>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</si>
  <si>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</si>
  <si>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</si>
  <si>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</si>
  <si>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</si>
  <si>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</si>
  <si>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</si>
  <si>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</si>
  <si>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</si>
  <si>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</si>
  <si>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</si>
  <si>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</si>
  <si>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</si>
  <si>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</si>
  <si>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</si>
  <si>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</si>
  <si>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</si>
  <si>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</si>
  <si>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</si>
  <si>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</si>
  <si>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</si>
  <si>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</si>
  <si>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</si>
  <si>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</si>
  <si>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</si>
  <si>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</si>
  <si>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</si>
  <si>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</si>
  <si>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</si>
  <si>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</si>
  <si>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</si>
  <si>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</si>
  <si>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</si>
  <si>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</si>
  <si>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</si>
  <si>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</si>
  <si>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</si>
  <si>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</si>
  <si>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</si>
  <si>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</si>
  <si>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</si>
  <si>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</si>
  <si>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</si>
  <si>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</si>
  <si>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</si>
  <si>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</si>
  <si>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</si>
  <si>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</si>
  <si>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</si>
  <si>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</si>
  <si>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</si>
  <si>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</si>
  <si>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</si>
  <si>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</si>
  <si>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</si>
  <si>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</si>
  <si>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</si>
  <si>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</si>
  <si>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</si>
  <si>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</si>
  <si>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</si>
  <si>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</si>
  <si>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</si>
  <si>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</si>
  <si>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</si>
  <si>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</si>
  <si>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</si>
  <si>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</si>
  <si>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</si>
  <si>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</si>
  <si>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</si>
  <si>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</si>
  <si>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</si>
  <si>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</si>
  <si>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</si>
  <si>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</si>
  <si>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</si>
  <si>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</si>
  <si>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</si>
  <si>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</si>
  <si>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</si>
  <si>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</si>
  <si>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</si>
  <si>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</si>
  <si>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</si>
  <si>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</si>
  <si>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</si>
  <si>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</si>
  <si>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</si>
  <si>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</si>
  <si>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</si>
  <si>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</si>
  <si>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</si>
  <si>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</si>
  <si>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</si>
  <si>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</si>
  <si>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</si>
  <si>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</si>
  <si>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</si>
  <si>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</si>
  <si>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</si>
  <si>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</si>
  <si>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</si>
  <si>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</si>
  <si>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</si>
  <si>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</si>
  <si>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</si>
  <si>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</si>
  <si>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</si>
  <si>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</si>
  <si>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</si>
  <si>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</si>
  <si>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</si>
  <si>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</si>
  <si>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</si>
  <si>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</si>
  <si>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</si>
  <si>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</si>
  <si>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</si>
  <si>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</si>
  <si>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</si>
  <si>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</si>
  <si>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</si>
  <si>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</si>
  <si>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</si>
  <si>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</si>
  <si>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</si>
  <si>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</si>
  <si>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</si>
  <si>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</si>
  <si>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</si>
  <si>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</si>
  <si>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</si>
  <si>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</si>
  <si>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</si>
  <si>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</si>
  <si>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</si>
  <si>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</si>
  <si>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</si>
  <si>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</si>
  <si>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</si>
  <si>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</si>
  <si>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</si>
  <si>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</si>
  <si>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</si>
  <si>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</si>
  <si>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</si>
  <si>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</si>
  <si>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</si>
  <si>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</si>
  <si>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</si>
  <si>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</si>
  <si>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</si>
  <si>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</si>
  <si>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</si>
  <si>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</si>
  <si>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</si>
  <si>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</si>
  <si>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</si>
  <si>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</si>
  <si>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</si>
  <si>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</si>
  <si>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</si>
  <si>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</si>
  <si>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</si>
  <si>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</si>
  <si>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</si>
  <si>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</si>
  <si>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</si>
  <si>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</si>
  <si>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</si>
  <si>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</si>
  <si>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</si>
  <si>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</si>
  <si>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</si>
  <si>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</si>
  <si>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</si>
  <si>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</si>
  <si>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</si>
  <si>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</si>
  <si>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</si>
  <si>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</si>
  <si>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</si>
  <si>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</si>
  <si>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</si>
  <si>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</si>
  <si>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</si>
  <si>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</si>
  <si>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</si>
  <si>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</si>
  <si>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</si>
  <si>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</si>
  <si>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</si>
  <si>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</si>
  <si>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</si>
  <si>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</si>
  <si>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</si>
  <si>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</si>
  <si>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</si>
  <si>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</si>
  <si>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</si>
  <si>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</si>
  <si>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</si>
  <si>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</si>
  <si>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</si>
  <si>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</si>
  <si>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</si>
  <si>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</si>
  <si>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</si>
  <si>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</si>
  <si>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</si>
  <si>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</si>
  <si>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</si>
  <si>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</si>
  <si>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</si>
  <si>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</si>
  <si>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</si>
  <si>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</si>
  <si>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</si>
  <si>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</si>
  <si>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</si>
  <si>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</si>
  <si>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</si>
  <si>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</si>
  <si>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</si>
  <si>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</si>
  <si>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</si>
  <si>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</si>
  <si>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</si>
  <si>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</si>
  <si>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</si>
  <si>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</si>
  <si>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</si>
  <si>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</si>
  <si>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</si>
  <si>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</si>
  <si>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</si>
  <si>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</si>
  <si>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</si>
  <si>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</si>
  <si>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</si>
  <si>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</si>
  <si>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</si>
  <si>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</si>
  <si>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</si>
  <si>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</si>
  <si>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</si>
  <si>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</si>
  <si>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</si>
  <si>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</si>
  <si>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</si>
  <si>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</si>
  <si>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</si>
  <si>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</si>
  <si>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</si>
  <si>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</si>
  <si>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</si>
  <si>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</si>
  <si>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</si>
  <si>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</si>
  <si>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</si>
  <si>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</si>
  <si>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</si>
  <si>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</si>
  <si>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</si>
  <si>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</si>
  <si>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</si>
  <si>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</si>
  <si>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</si>
  <si>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</si>
  <si>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</si>
  <si>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</si>
  <si>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</si>
  <si>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</si>
  <si>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</si>
  <si>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</si>
  <si>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</si>
  <si>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</si>
  <si>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</si>
  <si>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</si>
  <si>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</si>
  <si>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</si>
  <si>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</si>
  <si>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</si>
  <si>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</si>
  <si>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</si>
  <si>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</si>
  <si>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</si>
  <si>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</si>
  <si>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</si>
  <si>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</si>
  <si>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</si>
  <si>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</si>
  <si>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</si>
  <si>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</si>
  <si>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</si>
  <si>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</si>
  <si>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</si>
  <si>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</si>
  <si>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</si>
  <si>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</si>
  <si>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</si>
  <si>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</si>
  <si>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</si>
  <si>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</si>
  <si>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</si>
  <si>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</si>
  <si>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</si>
  <si>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</si>
  <si>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</si>
  <si>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</si>
  <si>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</si>
  <si>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</si>
  <si>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</si>
  <si>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</si>
  <si>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</si>
  <si>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</si>
  <si>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</si>
  <si>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</si>
  <si>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</si>
  <si>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</si>
  <si>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</si>
  <si>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</si>
  <si>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</si>
  <si>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</si>
  <si>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</si>
  <si>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</si>
  <si>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</si>
  <si>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</si>
  <si>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</si>
  <si>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</si>
  <si>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</si>
  <si>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</si>
  <si>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</si>
  <si>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</si>
  <si>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</si>
  <si>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</si>
  <si>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</si>
  <si>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</si>
  <si>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</si>
  <si>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</si>
  <si>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</si>
  <si>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</si>
  <si>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</si>
  <si>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</si>
  <si>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</si>
  <si>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</si>
  <si>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</si>
  <si>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</si>
  <si>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</si>
  <si>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</si>
  <si>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</si>
  <si>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</si>
  <si>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</si>
  <si>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</si>
  <si>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</si>
  <si>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</si>
  <si>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</si>
  <si>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</si>
  <si>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</si>
  <si>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</si>
  <si>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</si>
  <si>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</si>
  <si>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</si>
  <si>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</si>
  <si>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</si>
  <si>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</si>
  <si>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</si>
  <si>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</si>
  <si>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</si>
  <si>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</si>
  <si>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</si>
  <si>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</si>
  <si>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</si>
  <si>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</si>
  <si>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</si>
  <si>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</si>
  <si>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</si>
  <si>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</si>
  <si>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</si>
  <si>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</si>
  <si>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</si>
  <si>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</si>
  <si>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</si>
  <si>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</si>
  <si>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</si>
  <si>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</si>
  <si>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</si>
  <si>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</si>
  <si>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</si>
  <si>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</si>
  <si>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</si>
  <si>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</si>
  <si>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</si>
  <si>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</si>
  <si>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</si>
  <si>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</si>
  <si>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</si>
  <si>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</si>
  <si>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</si>
  <si>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</si>
  <si>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</si>
  <si>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</si>
  <si>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</si>
  <si>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</si>
  <si>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</si>
  <si>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</si>
  <si>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</si>
  <si>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</si>
  <si>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</si>
  <si>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</si>
  <si>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</si>
  <si>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</si>
  <si>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</si>
  <si>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</si>
  <si>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</si>
  <si>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</si>
  <si>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</si>
  <si>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</si>
  <si>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</si>
  <si>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</si>
  <si>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</si>
  <si>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</si>
  <si>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</si>
  <si>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</si>
  <si>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</si>
  <si>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</si>
  <si>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</si>
  <si>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</si>
  <si>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</si>
  <si>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</si>
  <si>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</si>
  <si>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</si>
  <si>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</si>
  <si>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</si>
  <si>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</si>
  <si>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</si>
  <si>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</si>
  <si>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</si>
  <si>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</si>
  <si>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</si>
  <si>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</si>
  <si>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</si>
  <si>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</si>
  <si>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</si>
  <si>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</si>
  <si>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</si>
  <si>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</si>
  <si>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</si>
  <si>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</si>
  <si>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</si>
  <si>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</si>
  <si>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</si>
  <si>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</si>
  <si>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</si>
  <si>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</si>
  <si>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</si>
  <si>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</si>
  <si>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</si>
  <si>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</si>
  <si>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</si>
  <si>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</si>
  <si>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</si>
  <si>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</si>
  <si>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</si>
  <si>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</si>
  <si>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</si>
  <si>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</si>
  <si>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</si>
  <si>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</si>
  <si>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</si>
  <si>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</si>
  <si>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</si>
  <si>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</si>
  <si>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</si>
  <si>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</si>
  <si>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</si>
  <si>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</si>
  <si>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</si>
  <si>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</si>
  <si>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</si>
  <si>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</si>
  <si>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</si>
  <si>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</si>
  <si>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</si>
  <si>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</si>
  <si>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</si>
  <si>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</si>
  <si>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</si>
  <si>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</si>
  <si>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</si>
  <si>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</si>
  <si>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</si>
  <si>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</si>
  <si>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</si>
  <si>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</si>
  <si>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</si>
  <si>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</si>
  <si>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</si>
  <si>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</si>
  <si>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</si>
  <si>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</si>
  <si>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</si>
  <si>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</si>
  <si>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</si>
  <si>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</si>
  <si>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</si>
  <si>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</si>
  <si>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</si>
  <si>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</si>
  <si>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</si>
  <si>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</si>
  <si>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</si>
  <si>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</si>
  <si>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</si>
  <si>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</si>
  <si>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</si>
  <si>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</si>
  <si>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</si>
  <si>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</si>
  <si>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</si>
  <si>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</si>
  <si>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</si>
  <si>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</si>
  <si>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</si>
  <si>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</si>
  <si>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</si>
  <si>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</si>
  <si>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</si>
  <si>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</si>
  <si>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</si>
  <si>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</si>
  <si>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</si>
  <si>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</si>
  <si>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</si>
  <si>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</si>
  <si>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</si>
  <si>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</si>
  <si>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</si>
  <si>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</si>
  <si>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</si>
  <si>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</si>
  <si>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</si>
  <si>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</si>
  <si>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</si>
  <si>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</si>
  <si>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</si>
  <si>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</si>
  <si>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</si>
  <si>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</si>
  <si>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</si>
  <si>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</si>
  <si>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</si>
  <si>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</si>
  <si>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</si>
  <si>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</si>
  <si>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</si>
  <si>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</si>
  <si>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</si>
  <si>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</si>
  <si>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</si>
  <si>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</si>
  <si>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</si>
  <si>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</si>
  <si>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</si>
  <si>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</si>
  <si>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</si>
  <si>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</si>
  <si>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</si>
  <si>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</si>
  <si>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</si>
  <si>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</si>
  <si>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</si>
  <si>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</si>
  <si>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</si>
  <si>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</si>
  <si>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</si>
  <si>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</si>
  <si>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</si>
  <si>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</si>
  <si>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</si>
  <si>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</si>
  <si>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</si>
  <si>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</si>
  <si>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</si>
  <si>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</si>
  <si>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</si>
  <si>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</si>
  <si>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</si>
  <si>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</si>
  <si>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</si>
  <si>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</si>
  <si>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</si>
  <si>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</si>
  <si>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</si>
  <si>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</si>
  <si>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</si>
  <si>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</si>
  <si>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</si>
  <si>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</si>
  <si>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</si>
  <si>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</si>
  <si>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</si>
  <si>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</si>
  <si>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</si>
  <si>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</si>
  <si>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</si>
  <si>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</si>
  <si>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</si>
  <si>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</si>
  <si>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</si>
  <si>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</si>
  <si>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</si>
  <si>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</si>
  <si>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</si>
  <si>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</si>
  <si>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</si>
  <si>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</si>
  <si>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</si>
  <si>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</si>
  <si>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</si>
  <si>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</si>
  <si>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</si>
  <si>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</si>
  <si>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</si>
  <si>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</si>
  <si>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</si>
  <si>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</si>
  <si>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</si>
  <si>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</si>
  <si>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</si>
  <si>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</si>
  <si>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</si>
  <si>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</si>
  <si>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</si>
  <si>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</si>
  <si>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</si>
  <si>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</si>
  <si>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</si>
  <si>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</si>
  <si>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</si>
  <si>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</si>
  <si>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</si>
  <si>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</si>
  <si>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</si>
  <si>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</si>
  <si>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</si>
  <si>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</si>
  <si>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</si>
  <si>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</si>
  <si>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</si>
  <si>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</si>
  <si>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</si>
  <si>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</si>
  <si>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</si>
  <si>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</si>
  <si>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</si>
  <si>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</si>
  <si>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</si>
  <si>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</si>
  <si>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</si>
  <si>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</si>
  <si>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</si>
  <si>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</si>
  <si>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</si>
  <si>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</si>
  <si>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</si>
  <si>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</si>
  <si>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</si>
  <si>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</si>
  <si>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</si>
  <si>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</si>
  <si>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</si>
  <si>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</si>
  <si>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</si>
  <si>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</si>
  <si>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</si>
  <si>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</si>
  <si>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</si>
  <si>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</si>
  <si>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</si>
  <si>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</si>
  <si>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</si>
  <si>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</si>
  <si>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</si>
  <si>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</si>
  <si>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</si>
  <si>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</si>
  <si>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</si>
  <si>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</si>
  <si>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</si>
  <si>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</si>
  <si>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</si>
  <si>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</si>
  <si>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</si>
  <si>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</si>
  <si>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</si>
  <si>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</si>
  <si>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</si>
  <si>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</si>
  <si>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</si>
  <si>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</si>
  <si>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</si>
  <si>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</si>
  <si>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</si>
  <si>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</si>
  <si>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</si>
  <si>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</si>
  <si>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</si>
  <si>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</si>
  <si>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</si>
  <si>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</si>
  <si>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</si>
  <si>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</si>
  <si>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</si>
  <si>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</si>
  <si>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</si>
  <si>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</si>
  <si>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</si>
  <si>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</si>
  <si>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</si>
  <si>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</si>
  <si>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</si>
  <si>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</si>
  <si>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</si>
  <si>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</si>
  <si>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</si>
  <si>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</si>
  <si>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</si>
  <si>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</si>
  <si>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</si>
  <si>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</si>
  <si>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</si>
  <si>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</si>
  <si>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</si>
  <si>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</si>
  <si>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</si>
  <si>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</si>
  <si>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</si>
  <si>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</si>
  <si>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</si>
  <si>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</si>
  <si>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</si>
  <si>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</si>
  <si>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</si>
  <si>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</si>
  <si>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</si>
  <si>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</si>
  <si>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</si>
  <si>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</si>
  <si>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</si>
  <si>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</si>
  <si>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</si>
  <si>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</si>
  <si>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</si>
  <si>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</si>
  <si>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</si>
  <si>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</si>
  <si>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</si>
  <si>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</si>
  <si>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</si>
  <si>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</si>
  <si>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</si>
  <si>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</si>
  <si>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</si>
  <si>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</si>
  <si>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</si>
  <si>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</si>
  <si>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</si>
  <si>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</si>
  <si>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</si>
  <si>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</si>
  <si>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</si>
  <si>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</si>
  <si>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</si>
  <si>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</si>
  <si>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</si>
  <si>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</si>
  <si>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</si>
  <si>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</si>
  <si>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</si>
  <si>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</si>
  <si>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</si>
  <si>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</si>
  <si>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</si>
  <si>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</si>
  <si>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</si>
  <si>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</si>
  <si>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</si>
  <si>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</si>
  <si>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</si>
  <si>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</si>
  <si>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</si>
  <si>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</si>
  <si>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</si>
  <si>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</si>
  <si>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</si>
  <si>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</si>
  <si>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</si>
  <si>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</si>
  <si>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</si>
  <si>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</si>
  <si>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</si>
  <si>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</si>
  <si>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</si>
  <si>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</si>
  <si>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</si>
  <si>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</si>
  <si>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</si>
  <si>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</si>
  <si>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</si>
  <si>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</si>
  <si>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</si>
  <si>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</si>
  <si>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</si>
  <si>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</si>
  <si>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</si>
  <si>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</si>
  <si>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</si>
  <si>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</si>
  <si>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</si>
  <si>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</si>
  <si>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</si>
  <si>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</si>
  <si>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</si>
  <si>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</si>
  <si>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</si>
  <si>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</si>
  <si>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</si>
  <si>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</si>
  <si>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</si>
  <si>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</si>
  <si>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</si>
  <si>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</si>
  <si>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</si>
  <si>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</si>
  <si>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</si>
  <si>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</si>
  <si>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</si>
  <si>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</si>
  <si>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</si>
  <si>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</si>
  <si>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</si>
  <si>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</si>
  <si>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</si>
  <si>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</si>
  <si>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</si>
  <si>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</si>
  <si>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</si>
  <si>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</si>
  <si>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</si>
  <si>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</si>
  <si>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</si>
  <si>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</si>
  <si>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</si>
  <si>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</si>
  <si>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</si>
  <si>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</si>
  <si>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</si>
  <si>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</si>
  <si>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</si>
  <si>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</si>
  <si>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</si>
  <si>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</si>
  <si>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</si>
  <si>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</si>
  <si>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</si>
  <si>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</si>
  <si>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</si>
  <si>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</si>
  <si>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</si>
  <si>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</si>
  <si>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</si>
  <si>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</si>
  <si>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</si>
  <si>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</si>
  <si>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</si>
  <si>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</si>
  <si>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</si>
  <si>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</si>
  <si>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</si>
  <si>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</si>
  <si>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</si>
  <si>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</si>
  <si>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</si>
  <si>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</si>
  <si>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</si>
  <si>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</si>
  <si>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</si>
  <si>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</si>
  <si>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</si>
  <si>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</si>
  <si>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</si>
  <si>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</si>
  <si>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</si>
  <si>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</si>
  <si>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</si>
  <si>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</si>
  <si>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</si>
  <si>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</si>
  <si>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</si>
  <si>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</si>
  <si>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</si>
  <si>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</si>
  <si>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</si>
  <si>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</si>
  <si>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</si>
  <si>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</si>
  <si>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</si>
  <si>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</si>
  <si>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</si>
  <si>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</si>
  <si>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</si>
  <si>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</si>
  <si>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</si>
  <si>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</si>
  <si>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</si>
  <si>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</si>
  <si>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</si>
  <si>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</si>
  <si>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</si>
  <si>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</si>
  <si>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</si>
  <si>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</si>
  <si>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</si>
  <si>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</si>
  <si>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</si>
  <si>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</si>
  <si>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</si>
  <si>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</si>
  <si>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</si>
  <si>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</si>
  <si>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</si>
  <si>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</si>
  <si>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</si>
  <si>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</si>
  <si>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</si>
  <si>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</si>
  <si>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</si>
  <si>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</si>
  <si>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</si>
  <si>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</si>
  <si>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</si>
  <si>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</si>
  <si>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</si>
  <si>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</si>
  <si>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</si>
  <si>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</si>
  <si>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</si>
  <si>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</si>
  <si>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</si>
  <si>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</si>
  <si>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</si>
  <si>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</si>
  <si>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</si>
  <si>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</si>
  <si>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</si>
  <si>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</si>
  <si>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</si>
  <si>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</si>
  <si>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</si>
  <si>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</si>
  <si>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</si>
  <si>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</si>
  <si>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</si>
  <si>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</si>
  <si>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</si>
  <si>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</si>
  <si>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</si>
  <si>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</si>
  <si>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</si>
  <si>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</si>
  <si>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</si>
  <si>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</si>
  <si>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</si>
  <si>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</si>
  <si>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</si>
  <si>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</si>
  <si>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</si>
  <si>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</si>
  <si>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</si>
  <si>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</si>
  <si>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</si>
  <si>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</si>
  <si>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</si>
  <si>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</si>
  <si>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</si>
  <si>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</si>
  <si>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</si>
  <si>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</si>
  <si>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</si>
  <si>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</si>
  <si>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</si>
  <si>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</si>
  <si>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</si>
  <si>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</si>
  <si>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</si>
  <si>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</si>
  <si>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</si>
  <si>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</si>
  <si>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</si>
  <si>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</si>
  <si>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</si>
  <si>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</si>
  <si>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</si>
  <si>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</si>
  <si>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</si>
  <si>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</si>
  <si>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</si>
  <si>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</si>
  <si>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</si>
  <si>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</si>
  <si>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</si>
  <si>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</si>
  <si>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</si>
  <si>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</si>
  <si>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</si>
  <si>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</si>
  <si>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</si>
  <si>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</si>
  <si>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</si>
  <si>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</si>
  <si>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</si>
  <si>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</si>
  <si>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</si>
  <si>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</si>
  <si>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</si>
  <si>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</si>
  <si>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</si>
  <si>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</si>
  <si>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</si>
  <si>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</si>
  <si>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</si>
  <si>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</si>
  <si>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</si>
  <si>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</si>
  <si>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</si>
  <si>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</si>
  <si>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</si>
  <si>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</si>
  <si>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</si>
  <si>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</si>
  <si>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</si>
  <si>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</si>
  <si>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</si>
  <si>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</si>
  <si>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</si>
  <si>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</si>
  <si>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</si>
  <si>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</si>
  <si>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</si>
  <si>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</si>
  <si>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</si>
  <si>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</si>
  <si>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</si>
  <si>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</si>
  <si>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</si>
  <si>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</si>
  <si>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</si>
  <si>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</si>
  <si>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</si>
  <si>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</si>
  <si>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</si>
  <si>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</si>
  <si>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</si>
  <si>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</si>
  <si>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</si>
  <si>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</si>
  <si>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</si>
  <si>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</si>
  <si>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</si>
  <si>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</si>
  <si>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</si>
  <si>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</si>
  <si>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</si>
  <si>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</si>
  <si>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</si>
  <si>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</si>
  <si>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</si>
  <si>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</si>
  <si>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</si>
  <si>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</si>
  <si>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</si>
  <si>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</si>
  <si>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</si>
  <si>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</si>
  <si>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</si>
  <si>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</si>
  <si>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</si>
  <si>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</si>
  <si>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</si>
  <si>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</si>
  <si>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</si>
  <si>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</si>
  <si>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</si>
  <si>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</si>
  <si>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</si>
  <si>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</si>
  <si>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</si>
  <si>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</si>
  <si>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</si>
  <si>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</si>
  <si>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</si>
  <si>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</si>
  <si>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</si>
  <si>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</si>
  <si>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</si>
  <si>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</si>
  <si>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</si>
  <si>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</si>
  <si>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</si>
  <si>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</si>
  <si>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</si>
  <si>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</si>
  <si>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</si>
  <si>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</si>
  <si>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</si>
  <si>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</si>
  <si>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</si>
  <si>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</si>
  <si>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</si>
  <si>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</si>
  <si>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</si>
  <si>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</si>
  <si>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</si>
  <si>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</si>
  <si>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</si>
  <si>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</si>
  <si>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</si>
  <si>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</si>
  <si>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</si>
  <si>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</si>
  <si>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</si>
  <si>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</si>
  <si>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</si>
  <si>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</si>
  <si>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</si>
  <si>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</si>
  <si>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</si>
  <si>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</si>
  <si>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</si>
  <si>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</si>
  <si>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</si>
  <si>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</si>
  <si>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</si>
  <si>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</si>
  <si>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</si>
  <si>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</si>
  <si>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</si>
  <si>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</si>
  <si>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</si>
  <si>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</si>
  <si>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</si>
  <si>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</si>
  <si>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</si>
  <si>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</si>
  <si>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</si>
  <si>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</si>
  <si>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</si>
  <si>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</si>
  <si>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</si>
  <si>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</si>
  <si>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</si>
  <si>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</si>
  <si>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</si>
  <si>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</si>
  <si>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</si>
  <si>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</si>
  <si>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</si>
  <si>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</si>
  <si>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</si>
  <si>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</si>
  <si>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</si>
  <si>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</si>
  <si>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</si>
  <si>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</si>
  <si>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</si>
  <si>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</si>
  <si>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</si>
  <si>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</si>
  <si>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</si>
  <si>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</si>
  <si>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</si>
  <si>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</si>
  <si>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</si>
  <si>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</si>
  <si>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</si>
  <si>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</si>
  <si>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</si>
  <si>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</si>
  <si>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</si>
  <si>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</si>
  <si>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</si>
  <si>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</si>
  <si>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</si>
  <si>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</si>
  <si>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</si>
  <si>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</si>
  <si>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</si>
  <si>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</si>
  <si>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</si>
  <si>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</si>
  <si>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</si>
  <si>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</si>
  <si>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</si>
  <si>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</si>
  <si>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</si>
  <si>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</si>
  <si>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</si>
  <si>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</si>
  <si>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</si>
  <si>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</si>
  <si>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</si>
  <si>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</si>
  <si>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</si>
  <si>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</si>
  <si>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</si>
  <si>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</si>
  <si>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</si>
  <si>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</si>
  <si>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</si>
  <si>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</si>
  <si>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</si>
  <si>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</si>
  <si>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</si>
  <si>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</si>
  <si>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</si>
  <si>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</si>
  <si>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</si>
  <si>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</si>
  <si>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</si>
  <si>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</si>
  <si>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</si>
  <si>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</si>
  <si>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</si>
  <si>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</si>
  <si>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</si>
  <si>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</si>
  <si>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</si>
  <si>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</si>
  <si>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</si>
  <si>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</si>
  <si>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</si>
  <si>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</si>
  <si>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</si>
  <si>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</si>
  <si>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</si>
  <si>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</si>
  <si>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</si>
  <si>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</si>
  <si>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</si>
  <si>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</si>
  <si>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</si>
  <si>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</si>
  <si>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</si>
  <si>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</si>
  <si>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</si>
  <si>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</si>
  <si>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</si>
  <si>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</si>
  <si>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</si>
  <si>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</si>
  <si>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</si>
  <si>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</si>
  <si>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</si>
  <si>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</si>
  <si>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</si>
  <si>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</si>
  <si>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</si>
  <si>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</si>
  <si>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</si>
  <si>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</si>
  <si>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</si>
  <si>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</si>
  <si>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</si>
  <si>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</si>
  <si>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</si>
  <si>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</si>
  <si>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</si>
  <si>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</si>
  <si>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</si>
  <si>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</si>
  <si>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</si>
  <si>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</si>
  <si>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</si>
  <si>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</si>
  <si>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</si>
  <si>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</si>
  <si>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</si>
  <si>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</si>
  <si>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</si>
  <si>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</si>
  <si>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</si>
  <si>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</si>
  <si>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</si>
  <si>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</si>
  <si>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</si>
  <si>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</si>
  <si>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</si>
  <si>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</si>
  <si>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</si>
  <si>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</si>
  <si>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</si>
  <si>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</si>
  <si>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</si>
  <si>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</si>
  <si>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</si>
  <si>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</si>
  <si>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</si>
  <si>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</si>
  <si>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</si>
  <si>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</si>
  <si>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</si>
  <si>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</si>
  <si>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</si>
  <si>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</si>
  <si>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</si>
  <si>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</si>
  <si>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</si>
  <si>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</si>
  <si>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</si>
  <si>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</si>
  <si>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</si>
  <si>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</si>
  <si>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</si>
  <si>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</si>
  <si>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</si>
  <si>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</si>
  <si>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</si>
  <si>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</si>
  <si>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</si>
  <si>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</si>
  <si>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</si>
  <si>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</si>
  <si>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</si>
  <si>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</si>
  <si>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</si>
  <si>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</si>
  <si>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</si>
  <si>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</si>
  <si>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</si>
  <si>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</si>
  <si>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</si>
  <si>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</si>
  <si>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</si>
  <si>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</si>
  <si>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</si>
  <si>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</si>
  <si>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</si>
  <si>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</si>
  <si>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</si>
  <si>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</si>
  <si>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</si>
  <si>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</si>
  <si>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</si>
  <si>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</si>
  <si>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</si>
  <si>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</si>
  <si>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</si>
  <si>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</si>
  <si>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</si>
  <si>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</si>
  <si>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</si>
  <si>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</si>
  <si>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</si>
  <si>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</si>
  <si>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</si>
  <si>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</si>
  <si>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</si>
  <si>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</si>
  <si>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</si>
  <si>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</si>
  <si>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</si>
  <si>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</si>
  <si>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</si>
  <si>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</si>
  <si>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</si>
  <si>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</si>
  <si>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</si>
  <si>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</si>
  <si>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</si>
  <si>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</si>
  <si>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</si>
  <si>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</si>
  <si>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</si>
  <si>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</si>
  <si>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</si>
  <si>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</si>
  <si>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</si>
  <si>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</si>
  <si>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</si>
  <si>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</si>
  <si>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</si>
  <si>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</si>
  <si>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</si>
  <si>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</si>
  <si>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</si>
  <si>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</si>
  <si>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</si>
  <si>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</si>
  <si>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</si>
  <si>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</si>
  <si>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</si>
  <si>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</si>
  <si>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</si>
  <si>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</si>
  <si>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</si>
  <si>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</si>
  <si>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</si>
  <si>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</si>
  <si>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</si>
  <si>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</si>
  <si>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</si>
  <si>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</si>
  <si>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</si>
  <si>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</si>
  <si>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</si>
  <si>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</si>
  <si>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</si>
  <si>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</si>
  <si>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</si>
  <si>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</si>
  <si>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</si>
  <si>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</si>
  <si>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</si>
  <si>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</si>
  <si>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</si>
  <si>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</si>
  <si>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</si>
  <si>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</si>
  <si>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</si>
  <si>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</si>
  <si>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</si>
  <si>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</si>
  <si>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</si>
  <si>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</si>
  <si>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</si>
  <si>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</si>
  <si>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</si>
  <si>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</si>
  <si>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</si>
  <si>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</si>
  <si>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</si>
  <si>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</si>
  <si>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</si>
  <si>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</si>
  <si>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</si>
  <si>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</si>
  <si>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</si>
  <si>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</si>
  <si>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</si>
  <si>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</si>
  <si>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</si>
  <si>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</si>
  <si>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</si>
  <si>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</si>
  <si>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</si>
  <si>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</si>
  <si>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</si>
  <si>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</si>
  <si>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</si>
  <si>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</si>
  <si>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</si>
  <si>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</si>
  <si>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</si>
  <si>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</si>
  <si>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</si>
  <si>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</si>
  <si>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</si>
  <si>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</si>
  <si>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</si>
  <si>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</si>
  <si>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</si>
  <si>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</si>
  <si>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</si>
  <si>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</si>
  <si>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</si>
  <si>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</si>
  <si>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</si>
  <si>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</si>
  <si>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</si>
  <si>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</si>
  <si>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</si>
  <si>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</si>
  <si>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</si>
  <si>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</si>
  <si>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</si>
  <si>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</si>
  <si>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</si>
  <si>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</si>
  <si>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</si>
  <si>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</si>
  <si>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</si>
  <si>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</si>
  <si>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</si>
  <si>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</si>
  <si>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</si>
  <si>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</si>
  <si>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</si>
  <si>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</si>
  <si>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</si>
  <si>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</si>
  <si>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</si>
  <si>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</si>
  <si>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</si>
  <si>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</si>
  <si>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</si>
  <si>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</si>
  <si>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</si>
  <si>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</si>
  <si>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</si>
  <si>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</si>
  <si>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</si>
  <si>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</si>
  <si>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</si>
  <si>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</si>
  <si>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</si>
  <si>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</si>
  <si>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</si>
  <si>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</si>
  <si>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</si>
  <si>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</si>
  <si>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</si>
  <si>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</si>
  <si>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</si>
  <si>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</si>
  <si>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</si>
  <si>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</si>
  <si>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</si>
  <si>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</si>
  <si>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</si>
  <si>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</si>
  <si>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</si>
  <si>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</si>
  <si>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</si>
  <si>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</si>
  <si>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</si>
  <si>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</si>
  <si>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</si>
  <si>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</si>
  <si>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</si>
  <si>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</si>
  <si>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</si>
  <si>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</si>
  <si>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</si>
  <si>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</si>
  <si>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</si>
  <si>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</si>
  <si>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</si>
  <si>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</si>
  <si>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</si>
  <si>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</si>
  <si>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</si>
  <si>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</si>
  <si>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</si>
  <si>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</si>
  <si>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</si>
  <si>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</si>
  <si>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</si>
  <si>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</si>
  <si>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</si>
  <si>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</si>
  <si>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</si>
  <si>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</si>
  <si>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</si>
  <si>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</si>
  <si>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</si>
  <si>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</si>
  <si>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</si>
  <si>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</si>
  <si>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</si>
  <si>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</si>
  <si>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</si>
  <si>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</si>
  <si>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</si>
  <si>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</si>
  <si>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</si>
  <si>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</si>
  <si>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</si>
  <si>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</si>
  <si>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</si>
  <si>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</si>
  <si>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</si>
  <si>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</si>
  <si>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</si>
  <si>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</si>
  <si>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</si>
  <si>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</si>
  <si>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</si>
  <si>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</si>
  <si>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</si>
  <si>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</si>
  <si>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</si>
  <si>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</si>
  <si>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</si>
  <si>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</si>
  <si>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</si>
  <si>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</si>
  <si>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</si>
  <si>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</si>
  <si>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</si>
  <si>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</si>
  <si>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</si>
  <si>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</si>
  <si>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</si>
  <si>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</si>
  <si>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</si>
  <si>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</si>
  <si>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</si>
  <si>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</si>
  <si>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</si>
  <si>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</si>
  <si>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</si>
  <si>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</si>
  <si>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</si>
  <si>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</si>
  <si>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</si>
  <si>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</si>
  <si>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</si>
  <si>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</si>
  <si>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</si>
  <si>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</si>
  <si>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</si>
  <si>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</si>
  <si>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</si>
  <si>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</si>
  <si>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</si>
  <si>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</si>
  <si>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</si>
  <si>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</si>
  <si>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</si>
  <si>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</si>
  <si>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</si>
  <si>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</si>
  <si>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</si>
  <si>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</si>
  <si>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</si>
  <si>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</si>
  <si>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</si>
  <si>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</si>
  <si>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</si>
  <si>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</si>
  <si>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</si>
  <si>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</si>
  <si>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</si>
  <si>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</si>
  <si>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</si>
  <si>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</si>
  <si>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</si>
  <si>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</si>
  <si>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</si>
  <si>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</si>
  <si>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</si>
  <si>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</si>
  <si>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</si>
  <si>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</si>
  <si>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</si>
  <si>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</si>
  <si>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</si>
  <si>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</si>
  <si>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</si>
  <si>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</si>
  <si>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</si>
  <si>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</si>
  <si>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</si>
  <si>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</si>
  <si>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</si>
  <si>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</si>
  <si>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</si>
  <si>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</si>
  <si>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</si>
  <si>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</si>
  <si>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</si>
  <si>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</si>
  <si>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</si>
  <si>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</si>
  <si>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</si>
  <si>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</si>
  <si>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</si>
  <si>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</si>
  <si>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</si>
  <si>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</si>
  <si>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</si>
  <si>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</si>
  <si>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</si>
  <si>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</si>
  <si>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</si>
  <si>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</si>
  <si>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</si>
  <si>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</si>
  <si>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</si>
  <si>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</si>
  <si>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</si>
  <si>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</si>
  <si>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</si>
  <si>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</si>
  <si>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</si>
  <si>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</si>
  <si>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</si>
  <si>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</si>
  <si>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</si>
  <si>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</si>
  <si>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</si>
  <si>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</si>
  <si>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</si>
  <si>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</si>
  <si>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</si>
  <si>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</si>
  <si>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</si>
  <si>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</si>
  <si>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</si>
  <si>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</si>
  <si>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</si>
  <si>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</si>
  <si>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</si>
  <si>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</si>
  <si>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</si>
  <si>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</si>
  <si>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</si>
  <si>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</si>
  <si>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</si>
  <si>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</si>
  <si>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</si>
  <si>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</si>
  <si>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</si>
  <si>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</si>
  <si>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</si>
  <si>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</si>
  <si>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</si>
  <si>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</si>
  <si>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</si>
  <si>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</si>
  <si>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</si>
  <si>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</si>
  <si>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</si>
  <si>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</si>
  <si>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</si>
  <si>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</si>
  <si>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</si>
  <si>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</si>
  <si>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</si>
  <si>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</si>
  <si>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</si>
  <si>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</si>
  <si>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</si>
  <si>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</si>
  <si>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</si>
  <si>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</si>
  <si>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</si>
  <si>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</si>
  <si>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</si>
  <si>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</si>
  <si>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</si>
  <si>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</si>
  <si>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</si>
  <si>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</si>
  <si>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</si>
  <si>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</si>
  <si>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</si>
  <si>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</si>
  <si>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</si>
  <si>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</si>
  <si>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</si>
  <si>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</si>
  <si>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</si>
  <si>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</si>
  <si>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</si>
  <si>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</si>
  <si>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</si>
  <si>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</si>
  <si>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</si>
  <si>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</si>
  <si>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</si>
  <si>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</si>
  <si>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</si>
  <si>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</si>
  <si>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</si>
  <si>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</si>
  <si>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</si>
  <si>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</si>
  <si>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</si>
  <si>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</si>
  <si>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</si>
  <si>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</si>
  <si>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</si>
  <si>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</si>
  <si>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</si>
  <si>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</si>
  <si>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</si>
  <si>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</si>
  <si>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</si>
  <si>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</si>
  <si>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</si>
  <si>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</si>
  <si>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</si>
  <si>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</si>
  <si>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</si>
  <si>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</si>
  <si>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</si>
  <si>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</si>
  <si>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</si>
  <si>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</si>
  <si>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</si>
  <si>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</si>
  <si>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</si>
  <si>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</si>
  <si>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</si>
  <si>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</si>
  <si>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</si>
  <si>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</si>
  <si>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</si>
  <si>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</si>
  <si>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</si>
  <si>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</si>
  <si>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</si>
  <si>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</si>
  <si>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</si>
  <si>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</si>
  <si>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</si>
  <si>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</si>
  <si>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</si>
  <si>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</si>
  <si>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</si>
  <si>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</si>
  <si>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</si>
  <si>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</si>
  <si>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</si>
  <si>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</si>
  <si>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</si>
  <si>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</si>
  <si>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</si>
  <si>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</si>
  <si>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</si>
  <si>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</si>
  <si>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</si>
  <si>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</si>
  <si>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</si>
  <si>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</si>
  <si>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</si>
  <si>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</si>
  <si>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</si>
  <si>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</si>
  <si>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</si>
  <si>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</si>
  <si>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</si>
  <si>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</si>
  <si>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</si>
  <si>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</si>
  <si>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</si>
  <si>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</si>
  <si>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</si>
  <si>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</si>
  <si>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</si>
  <si>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</si>
  <si>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</si>
  <si>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</si>
  <si>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</si>
  <si>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</si>
  <si>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</si>
  <si>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</si>
  <si>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</si>
  <si>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</si>
  <si>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</si>
  <si>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</si>
  <si>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</si>
  <si>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</si>
  <si>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</si>
  <si>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</si>
  <si>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</si>
  <si>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</si>
  <si>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</si>
  <si>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</si>
  <si>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</si>
  <si>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</si>
  <si>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</si>
  <si>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</si>
  <si>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</si>
  <si>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</si>
  <si>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</si>
  <si>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</si>
  <si>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</si>
  <si>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</si>
  <si>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</si>
  <si>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</si>
  <si>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</si>
  <si>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</si>
  <si>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</si>
  <si>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</si>
  <si>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</si>
  <si>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</si>
  <si>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</si>
  <si>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</si>
  <si>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</si>
  <si>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</si>
  <si>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</si>
  <si>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</si>
  <si>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</si>
  <si>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</si>
  <si>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</si>
  <si>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</si>
  <si>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</si>
  <si>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</si>
  <si>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</si>
  <si>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</si>
  <si>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</si>
  <si>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</si>
  <si>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</si>
  <si>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</si>
  <si>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</si>
  <si>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</si>
  <si>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</si>
  <si>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</si>
  <si>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</si>
  <si>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</si>
  <si>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</si>
  <si>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</si>
  <si>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</si>
  <si>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</si>
  <si>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</si>
  <si>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</si>
  <si>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</si>
  <si>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</si>
  <si>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</si>
  <si>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</si>
  <si>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</si>
  <si>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</si>
  <si>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</si>
  <si>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</si>
  <si>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</si>
  <si>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</si>
  <si>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</si>
  <si>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</si>
  <si>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</si>
  <si>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</si>
  <si>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</si>
  <si>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</si>
  <si>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</si>
  <si>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</si>
  <si>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</si>
  <si>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</si>
  <si>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</si>
  <si>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</si>
  <si>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</si>
  <si>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</si>
  <si>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</si>
  <si>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</si>
  <si>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</si>
  <si>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</si>
  <si>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</si>
  <si>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</si>
  <si>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</si>
  <si>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</si>
  <si>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</si>
  <si>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</si>
  <si>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</si>
  <si>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</si>
  <si>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</si>
  <si>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</si>
  <si>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</si>
  <si>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</si>
  <si>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</si>
  <si>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</si>
  <si>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</si>
  <si>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</si>
  <si>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</si>
  <si>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</si>
  <si>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</si>
  <si>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</si>
  <si>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</si>
  <si>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</si>
  <si>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</si>
  <si>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</si>
  <si>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</si>
  <si>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</si>
  <si>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</si>
  <si>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</si>
  <si>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</si>
  <si>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</si>
  <si>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</si>
  <si>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</si>
  <si>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</si>
  <si>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</si>
  <si>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</si>
  <si>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</si>
  <si>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</si>
  <si>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</si>
  <si>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</si>
  <si>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</si>
  <si>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</si>
  <si>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</si>
  <si>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</si>
  <si>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</si>
  <si>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</si>
  <si>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</si>
  <si>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</si>
  <si>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</si>
  <si>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</si>
  <si>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</si>
  <si>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</si>
  <si>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</si>
  <si>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</si>
  <si>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</si>
  <si>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</si>
  <si>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</si>
  <si>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</si>
  <si>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</si>
  <si>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</si>
  <si>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</si>
  <si>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</si>
  <si>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</si>
  <si>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</si>
  <si>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</si>
  <si>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</si>
  <si>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</si>
  <si>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</si>
  <si>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</si>
  <si>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</si>
  <si>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</si>
  <si>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</si>
  <si>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</si>
  <si>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</si>
  <si>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</si>
  <si>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</si>
  <si>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</si>
  <si>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</si>
  <si>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</si>
  <si>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</si>
  <si>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</si>
  <si>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</si>
  <si>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</si>
  <si>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</si>
  <si>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</si>
  <si>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</si>
  <si>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</si>
  <si>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</si>
  <si>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</si>
  <si>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</si>
  <si>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</si>
  <si>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</si>
  <si>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</si>
  <si>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</si>
  <si>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</si>
  <si>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</si>
  <si>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</si>
  <si>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</si>
  <si>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</si>
  <si>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</si>
  <si>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</si>
  <si>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</si>
  <si>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</si>
  <si>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</si>
  <si>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</si>
  <si>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</si>
  <si>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</si>
  <si>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</si>
  <si>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</si>
  <si>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</si>
  <si>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</si>
  <si>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</si>
  <si>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</si>
  <si>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</si>
  <si>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</si>
  <si>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</si>
  <si>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</si>
  <si>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</si>
  <si>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</si>
  <si>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</si>
  <si>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</si>
  <si>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</si>
  <si>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</si>
  <si>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</si>
  <si>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</si>
  <si>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</si>
  <si>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</si>
  <si>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</si>
  <si>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</si>
  <si>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</si>
  <si>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</si>
  <si>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</si>
  <si>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</si>
  <si>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</si>
  <si>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</si>
  <si>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</si>
  <si>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</si>
  <si>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</si>
  <si>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</si>
  <si>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</si>
  <si>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</si>
  <si>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</si>
  <si>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</si>
  <si>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</si>
  <si>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</si>
  <si>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</si>
  <si>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</si>
  <si>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</si>
  <si>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</si>
  <si>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</si>
  <si>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</si>
  <si>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</si>
  <si>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</si>
  <si>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</si>
  <si>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</si>
  <si>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</si>
  <si>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</si>
  <si>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</si>
  <si>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</si>
  <si>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</si>
  <si>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</si>
  <si>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</si>
  <si>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</si>
  <si>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</si>
  <si>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</si>
  <si>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</si>
  <si>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</si>
  <si>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</si>
  <si>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</si>
  <si>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</si>
  <si>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</si>
  <si>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</si>
  <si>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</si>
  <si>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</si>
  <si>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</si>
  <si>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</si>
  <si>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</si>
  <si>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</si>
  <si>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</si>
  <si>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</si>
  <si>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</si>
  <si>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</si>
  <si>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</si>
  <si>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</si>
  <si>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</si>
  <si>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</si>
  <si>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</si>
  <si>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</si>
  <si>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</si>
  <si>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</si>
  <si>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</si>
  <si>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</si>
  <si>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</si>
  <si>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</si>
  <si>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</si>
  <si>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</si>
  <si>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</si>
  <si>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</si>
  <si>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</si>
  <si>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</si>
  <si>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</si>
  <si>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</si>
  <si>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</si>
  <si>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</si>
  <si>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</si>
  <si>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</si>
  <si>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</si>
  <si>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</si>
  <si>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</si>
  <si>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</si>
  <si>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</si>
  <si>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</si>
  <si>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</si>
  <si>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</si>
  <si>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</si>
  <si>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</si>
  <si>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</si>
  <si>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</si>
  <si>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</si>
  <si>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</si>
  <si>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</si>
  <si>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</si>
  <si>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</si>
  <si>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</si>
  <si>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</si>
  <si>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</si>
  <si>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</si>
  <si>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</si>
  <si>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</si>
  <si>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</si>
  <si>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</si>
  <si>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</si>
  <si>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</si>
  <si>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</si>
  <si>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</si>
  <si>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</si>
  <si>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</si>
  <si>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</si>
  <si>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</si>
  <si>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</si>
  <si>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</si>
  <si>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</si>
  <si>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</si>
  <si>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</si>
  <si>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</si>
  <si>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</si>
  <si>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</si>
  <si>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</si>
  <si>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</si>
  <si>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</si>
  <si>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</si>
  <si>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</si>
  <si>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</si>
  <si>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</si>
  <si>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</si>
  <si>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</si>
  <si>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</si>
  <si>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</si>
  <si>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</si>
  <si>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</si>
  <si>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</si>
  <si>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</si>
  <si>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</si>
  <si>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</si>
  <si>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</si>
  <si>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</si>
  <si>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</si>
  <si>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</si>
  <si>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</si>
  <si>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</si>
  <si>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</si>
  <si>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</si>
  <si>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</si>
  <si>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</si>
  <si>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</si>
  <si>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</si>
  <si>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</si>
  <si>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</si>
  <si>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</si>
  <si>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</si>
  <si>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</si>
  <si>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</si>
  <si>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</si>
  <si>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</si>
  <si>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</si>
  <si>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</si>
  <si>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</si>
  <si>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</si>
  <si>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</si>
  <si>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</si>
  <si>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</si>
  <si>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</si>
  <si>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</si>
  <si>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</si>
  <si>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</si>
  <si>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</si>
  <si>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</si>
  <si>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</si>
  <si>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</si>
  <si>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</si>
  <si>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</si>
  <si>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</si>
  <si>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</si>
  <si>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</si>
  <si>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</si>
  <si>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</si>
  <si>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</si>
  <si>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</si>
  <si>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</si>
  <si>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</si>
  <si>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</si>
  <si>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</si>
  <si>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</si>
  <si>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</si>
  <si>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</si>
  <si>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</si>
  <si>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</si>
  <si>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</si>
  <si>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</si>
  <si>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</si>
  <si>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</si>
  <si>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</si>
  <si>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</si>
  <si>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</si>
  <si>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</si>
  <si>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</si>
  <si>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</si>
  <si>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</si>
  <si>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</si>
  <si>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</si>
  <si>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</si>
  <si>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</si>
  <si>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</si>
  <si>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</si>
  <si>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</si>
  <si>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</si>
  <si>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</si>
  <si>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</si>
  <si>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</si>
  <si>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</si>
  <si>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</si>
  <si>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</si>
  <si>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</si>
  <si>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</si>
  <si>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</si>
  <si>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</si>
  <si>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</si>
  <si>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</si>
  <si>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</si>
  <si>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</si>
  <si>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</si>
  <si>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</si>
  <si>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</si>
  <si>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</si>
  <si>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</si>
  <si>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</si>
  <si>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</si>
  <si>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</si>
  <si>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</si>
  <si>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</si>
  <si>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</si>
  <si>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</si>
  <si>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</si>
  <si>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</si>
  <si>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</si>
  <si>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</si>
  <si>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</si>
  <si>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</si>
  <si>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</si>
  <si>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</si>
  <si>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</si>
  <si>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</si>
  <si>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</si>
  <si>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</si>
  <si>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</si>
  <si>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</si>
  <si>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</si>
  <si>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</si>
  <si>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</si>
  <si>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</si>
  <si>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</si>
  <si>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</si>
  <si>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</si>
  <si>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</si>
  <si>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</si>
  <si>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</si>
  <si>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</si>
  <si>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</si>
  <si>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</si>
  <si>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</si>
  <si>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</si>
  <si>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</si>
  <si>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</si>
  <si>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</si>
  <si>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</si>
  <si>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</si>
  <si>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</si>
  <si>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</si>
  <si>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</si>
  <si>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</si>
  <si>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</si>
  <si>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</si>
  <si>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</si>
  <si>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</si>
  <si>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</si>
  <si>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</si>
  <si>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</si>
  <si>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</si>
  <si>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</si>
  <si>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</si>
  <si>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</si>
  <si>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</si>
  <si>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</si>
  <si>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</si>
  <si>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</si>
  <si>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</si>
  <si>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</si>
  <si>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</si>
  <si>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</si>
  <si>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</si>
  <si>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</si>
  <si>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</si>
  <si>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</si>
  <si>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</si>
  <si>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</si>
  <si>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</si>
  <si>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</si>
  <si>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</si>
  <si>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</si>
  <si>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</si>
  <si>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</si>
  <si>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</si>
  <si>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</si>
  <si>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</si>
  <si>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</si>
  <si>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</si>
  <si>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</si>
  <si>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</si>
  <si>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</si>
  <si>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</si>
  <si>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</si>
  <si>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</si>
  <si>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</si>
  <si>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</si>
  <si>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</si>
  <si>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</si>
  <si>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</si>
  <si>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</si>
  <si>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</si>
  <si>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</si>
  <si>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</si>
  <si>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</si>
  <si>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</si>
  <si>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</si>
  <si>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</si>
  <si>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</si>
  <si>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</si>
  <si>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</si>
  <si>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</si>
  <si>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</si>
  <si>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</si>
  <si>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</si>
  <si>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</si>
  <si>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</si>
  <si>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</si>
  <si>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</si>
  <si>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</si>
  <si>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</si>
  <si>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</si>
  <si>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</si>
  <si>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</si>
  <si>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</si>
  <si>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</si>
  <si>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</si>
  <si>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</si>
  <si>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</si>
  <si>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</si>
  <si>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</si>
  <si>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</si>
  <si>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</si>
  <si>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</si>
  <si>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</si>
  <si>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</si>
  <si>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</si>
  <si>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</si>
  <si>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</si>
  <si>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</si>
  <si>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</si>
  <si>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</si>
  <si>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</si>
  <si>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</si>
  <si>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</si>
  <si>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</si>
  <si>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</si>
  <si>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</si>
  <si>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</si>
  <si>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</si>
  <si>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</si>
  <si>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</si>
  <si>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</si>
  <si>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</si>
  <si>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</si>
  <si>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</si>
  <si>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</si>
  <si>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</si>
  <si>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</si>
  <si>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</si>
  <si>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</si>
  <si>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</si>
  <si>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</si>
  <si>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</si>
  <si>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</si>
  <si>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</si>
  <si>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</si>
  <si>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</si>
  <si>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</si>
  <si>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</si>
  <si>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</si>
  <si>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</si>
  <si>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</si>
  <si>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</si>
  <si>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</si>
  <si>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</si>
  <si>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</si>
  <si>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</si>
  <si>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</si>
  <si>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</si>
  <si>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</si>
  <si>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</si>
  <si>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</si>
  <si>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</si>
  <si>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</si>
  <si>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</si>
  <si>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</si>
  <si>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</si>
  <si>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</si>
  <si>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</si>
  <si>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</si>
  <si>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</si>
  <si>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</si>
  <si>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</si>
  <si>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</si>
  <si>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</si>
  <si>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</si>
  <si>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</si>
  <si>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</si>
  <si>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</si>
  <si>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</si>
  <si>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</si>
  <si>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</si>
  <si>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</si>
  <si>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</si>
  <si>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</si>
  <si>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</si>
  <si>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</si>
  <si>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</si>
  <si>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</si>
  <si>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</si>
  <si>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</si>
  <si>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</si>
  <si>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</si>
  <si>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</si>
  <si>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</si>
  <si>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</si>
  <si>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</si>
  <si>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</si>
  <si>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</si>
  <si>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</si>
  <si>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</si>
  <si>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</si>
  <si>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</si>
  <si>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</si>
  <si>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</si>
  <si>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</si>
  <si>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</si>
  <si>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</si>
  <si>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</si>
  <si>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</si>
  <si>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</si>
  <si>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</si>
  <si>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</si>
  <si>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</si>
  <si>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</si>
  <si>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</si>
  <si>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</si>
  <si>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</si>
  <si>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</si>
  <si>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</si>
  <si>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</si>
  <si>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</si>
  <si>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</si>
  <si>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</si>
  <si>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</si>
  <si>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</si>
  <si>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</si>
  <si>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</si>
  <si>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</si>
  <si>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</si>
  <si>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</si>
  <si>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</si>
  <si>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</si>
  <si>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</si>
  <si>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</si>
  <si>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</si>
  <si>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</si>
  <si>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</si>
  <si>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</si>
  <si>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</si>
  <si>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</si>
  <si>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</si>
  <si>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</si>
  <si>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</si>
  <si>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</si>
  <si>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</si>
  <si>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</si>
  <si>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</si>
  <si>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</si>
  <si>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</si>
  <si>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</si>
  <si>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</si>
  <si>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</si>
  <si>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</si>
  <si>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</si>
  <si>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</si>
  <si>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</si>
  <si>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</si>
  <si>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</si>
  <si>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</si>
  <si>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</si>
  <si>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</si>
  <si>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</si>
  <si>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</si>
  <si>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</si>
  <si>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</si>
  <si>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</si>
  <si>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</si>
  <si>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</si>
  <si>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</si>
  <si>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</si>
  <si>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</si>
  <si>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</si>
  <si>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</si>
  <si>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</si>
  <si>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</si>
  <si>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</si>
  <si>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</si>
  <si>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</si>
  <si>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</si>
  <si>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</si>
  <si>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</si>
  <si>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</si>
  <si>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</si>
  <si>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</si>
  <si>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</si>
  <si>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</si>
  <si>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</si>
  <si>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</si>
  <si>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</si>
  <si>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</si>
  <si>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</si>
  <si>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</si>
  <si>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</si>
  <si>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</si>
  <si>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</si>
  <si>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</si>
  <si>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</si>
  <si>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</si>
  <si>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</si>
  <si>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</si>
  <si>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</si>
  <si>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</si>
  <si>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</si>
  <si>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</si>
  <si>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</si>
  <si>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</si>
  <si>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</si>
  <si>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</si>
  <si>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</si>
  <si>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</si>
  <si>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</si>
  <si>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</si>
  <si>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</si>
  <si>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</si>
  <si>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</si>
  <si>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</si>
  <si>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</si>
  <si>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</si>
  <si>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</si>
  <si>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</si>
  <si>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</si>
  <si>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</si>
  <si>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</si>
  <si>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</si>
  <si>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</si>
  <si>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</si>
  <si>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</si>
  <si>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</si>
  <si>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</si>
  <si>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</si>
  <si>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</si>
  <si>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</si>
  <si>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</si>
  <si>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</si>
  <si>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</si>
  <si>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</si>
  <si>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</si>
  <si>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</si>
  <si>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</si>
  <si>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</si>
  <si>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</si>
  <si>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</si>
  <si>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</si>
  <si>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</si>
  <si>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</si>
  <si>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</si>
  <si>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</si>
  <si>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</si>
  <si>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</si>
  <si>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</si>
  <si>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</si>
  <si>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</si>
  <si>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</si>
  <si>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</si>
  <si>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</si>
  <si>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</si>
  <si>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</si>
  <si>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</si>
  <si>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</si>
  <si>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</si>
  <si>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</si>
  <si>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</si>
  <si>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</si>
  <si>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</si>
  <si>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</si>
  <si>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</si>
  <si>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</si>
  <si>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</si>
  <si>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</si>
  <si>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</si>
  <si>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</si>
  <si>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</si>
  <si>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</si>
  <si>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</si>
  <si>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</si>
  <si>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</si>
  <si>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</si>
  <si>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</si>
  <si>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</si>
  <si>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</si>
  <si>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</si>
  <si>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</si>
  <si>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</si>
  <si>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</si>
  <si>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</si>
  <si>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</si>
  <si>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</si>
  <si>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</si>
  <si>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</si>
  <si>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</si>
  <si>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</si>
  <si>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</si>
  <si>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</si>
  <si>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</si>
  <si>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</si>
  <si>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</si>
  <si>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</si>
  <si>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</si>
  <si>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</si>
  <si>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</si>
  <si>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</si>
  <si>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</si>
  <si>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</si>
  <si>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</si>
  <si>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</si>
  <si>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</si>
  <si>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</si>
  <si>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</si>
  <si>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</si>
  <si>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</si>
  <si>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</si>
  <si>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</si>
  <si>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</si>
  <si>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</si>
  <si>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</si>
  <si>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</si>
  <si>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</si>
  <si>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</si>
  <si>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</si>
  <si>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</si>
  <si>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</si>
  <si>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</si>
  <si>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</si>
  <si>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</si>
  <si>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</si>
  <si>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</si>
  <si>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</si>
  <si>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</si>
  <si>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</si>
  <si>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</si>
  <si>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</si>
  <si>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</si>
  <si>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</si>
  <si>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</si>
  <si>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</si>
  <si>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</si>
  <si>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</si>
  <si>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</si>
  <si>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</si>
  <si>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</si>
  <si>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</si>
  <si>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</si>
  <si>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</si>
  <si>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</si>
  <si>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</si>
  <si>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</si>
  <si>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</si>
  <si>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</si>
  <si>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</si>
  <si>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</si>
  <si>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</si>
  <si>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</si>
  <si>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</si>
  <si>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</si>
  <si>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</si>
  <si>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</si>
  <si>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</si>
  <si>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</si>
  <si>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</si>
  <si>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</si>
  <si>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</si>
  <si>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</si>
  <si>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</si>
  <si>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</si>
  <si>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</si>
  <si>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</si>
  <si>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</si>
  <si>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</si>
  <si>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</si>
  <si>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</si>
  <si>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</si>
  <si>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</si>
  <si>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</si>
  <si>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</si>
  <si>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</si>
  <si>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</si>
  <si>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</si>
  <si>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</si>
  <si>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</si>
  <si>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</si>
  <si>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</si>
  <si>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</si>
  <si>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</si>
  <si>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</si>
  <si>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</si>
  <si>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</si>
  <si>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</si>
  <si>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</si>
  <si>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</si>
  <si>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</si>
  <si>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</si>
  <si>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</si>
  <si>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</si>
  <si>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</si>
  <si>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</si>
  <si>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</si>
  <si>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</si>
  <si>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</si>
  <si>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</si>
  <si>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</si>
  <si>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</si>
  <si>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</si>
  <si>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</si>
  <si>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</si>
  <si>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</si>
  <si>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</si>
  <si>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</si>
  <si>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</si>
  <si>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</si>
  <si>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</si>
  <si>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</si>
  <si>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</si>
  <si>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</si>
  <si>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</si>
  <si>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</si>
  <si>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</si>
  <si>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</si>
  <si>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</si>
  <si>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</si>
  <si>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</si>
  <si>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</si>
  <si>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</si>
  <si>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</si>
  <si>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</si>
  <si>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</si>
  <si>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</si>
  <si>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</si>
  <si>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</si>
  <si>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</si>
  <si>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</si>
  <si>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</si>
  <si>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</si>
  <si>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</si>
  <si>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</si>
  <si>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</si>
  <si>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</si>
  <si>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</si>
  <si>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</si>
  <si>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</si>
  <si>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</si>
  <si>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</si>
  <si>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</si>
  <si>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</si>
  <si>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</si>
  <si>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</si>
  <si>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</si>
  <si>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</si>
  <si>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</si>
  <si>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</si>
  <si>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</si>
  <si>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</si>
  <si>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</si>
  <si>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</si>
  <si>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</si>
  <si>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</si>
  <si>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</si>
  <si>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</si>
  <si>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</si>
  <si>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</si>
  <si>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</si>
  <si>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</si>
  <si>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</si>
  <si>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</si>
  <si>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</si>
  <si>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</si>
  <si>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</si>
  <si>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</si>
  <si>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</si>
  <si>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</si>
  <si>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</si>
  <si>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</si>
  <si>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</si>
  <si>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</si>
  <si>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</si>
  <si>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</si>
  <si>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</si>
  <si>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</si>
  <si>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</si>
  <si>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</si>
  <si>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</si>
  <si>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</si>
  <si>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</si>
  <si>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</si>
  <si>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</si>
  <si>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</si>
  <si>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</si>
  <si>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</si>
  <si>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</si>
  <si>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</si>
  <si>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</si>
  <si>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</si>
  <si>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</si>
  <si>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</si>
  <si>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</si>
  <si>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</si>
  <si>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</si>
  <si>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</si>
  <si>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</si>
  <si>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</si>
  <si>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</si>
  <si>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</si>
  <si>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</si>
  <si>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</si>
  <si>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</si>
  <si>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</si>
  <si>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</si>
  <si>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</si>
  <si>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</si>
  <si>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</si>
  <si>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</si>
  <si>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</si>
  <si>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</si>
  <si>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</si>
  <si>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</si>
  <si>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</si>
  <si>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</si>
  <si>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</si>
  <si>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</si>
  <si>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</si>
  <si>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</si>
  <si>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</si>
  <si>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</si>
  <si>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</si>
  <si>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</si>
  <si>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</si>
  <si>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</si>
  <si>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</si>
  <si>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</si>
  <si>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</si>
  <si>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</si>
  <si>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</si>
  <si>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</si>
  <si>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</si>
  <si>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</si>
  <si>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</si>
  <si>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</si>
  <si>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</si>
  <si>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</si>
  <si>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</si>
  <si>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</si>
  <si>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</si>
  <si>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</si>
  <si>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</si>
  <si>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</si>
  <si>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</si>
  <si>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</si>
  <si>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</si>
  <si>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</si>
  <si>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</si>
  <si>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</si>
  <si>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</si>
  <si>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</si>
  <si>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</si>
  <si>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</si>
  <si>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</si>
  <si>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</si>
  <si>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</si>
  <si>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</si>
  <si>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</si>
  <si>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</si>
  <si>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</si>
  <si>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</si>
  <si>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</si>
  <si>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</si>
  <si>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</si>
  <si>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</si>
  <si>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</si>
  <si>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</si>
  <si>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</si>
  <si>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</si>
  <si>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</si>
  <si>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</si>
  <si>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</si>
  <si>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</si>
  <si>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</si>
  <si>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</si>
  <si>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</si>
  <si>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</si>
  <si>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</si>
  <si>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</si>
  <si>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</si>
  <si>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</si>
  <si>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</si>
  <si>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</si>
  <si>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</si>
  <si>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</si>
  <si>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</si>
  <si>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</si>
  <si>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</si>
  <si>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</si>
  <si>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</si>
  <si>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</si>
  <si>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</si>
  <si>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</si>
  <si>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</si>
  <si>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</si>
  <si>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</si>
  <si>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</si>
  <si>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</si>
  <si>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</si>
  <si>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</si>
  <si>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</si>
  <si>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</si>
  <si>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</si>
  <si>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</si>
  <si>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</si>
  <si>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</si>
  <si>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</si>
  <si>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</si>
  <si>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</si>
  <si>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</si>
  <si>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</si>
  <si>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</si>
  <si>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</si>
  <si>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</si>
  <si>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</si>
  <si>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</si>
  <si>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</si>
  <si>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</si>
  <si>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</si>
  <si>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</si>
  <si>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</si>
  <si>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</si>
  <si>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</si>
  <si>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</si>
  <si>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</si>
  <si>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</si>
  <si>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</si>
  <si>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</si>
  <si>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</si>
  <si>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</si>
  <si>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</si>
  <si>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</si>
  <si>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</si>
  <si>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</si>
  <si>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</si>
  <si>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</si>
  <si>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</si>
  <si>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</si>
  <si>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</si>
  <si>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</si>
  <si>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</si>
  <si>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</si>
  <si>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</si>
  <si>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</si>
  <si>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</si>
  <si>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</si>
  <si>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</si>
  <si>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</si>
  <si>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</si>
  <si>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</si>
  <si>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</si>
  <si>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</si>
  <si>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</si>
  <si>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</si>
  <si>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</si>
  <si>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</si>
  <si>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</si>
  <si>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</si>
  <si>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</si>
  <si>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</si>
  <si>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</si>
  <si>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</si>
  <si>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</si>
  <si>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</si>
  <si>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</si>
  <si>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</si>
  <si>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</si>
  <si>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</si>
  <si>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</si>
  <si>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</si>
  <si>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</si>
  <si>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</si>
  <si>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</si>
  <si>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</si>
  <si>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</si>
  <si>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</si>
  <si>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</si>
  <si>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</si>
  <si>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</si>
  <si>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</si>
  <si>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</si>
  <si>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</si>
  <si>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</si>
  <si>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</si>
  <si>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</si>
  <si>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</si>
  <si>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</si>
  <si>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</si>
  <si>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</si>
  <si>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</si>
  <si>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</si>
  <si>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</si>
  <si>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</si>
  <si>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</si>
  <si>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</si>
  <si>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</si>
  <si>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</si>
  <si>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</si>
  <si>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</si>
  <si>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</si>
  <si>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</si>
  <si>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</si>
  <si>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</si>
  <si>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</si>
  <si>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</si>
  <si>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</si>
  <si>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</si>
  <si>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</si>
  <si>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</si>
  <si>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</si>
  <si>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</si>
  <si>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</si>
  <si>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</si>
  <si>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</si>
  <si>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</si>
  <si>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</si>
  <si>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</si>
  <si>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</si>
  <si>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</si>
  <si>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</si>
  <si>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</si>
  <si>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</si>
  <si>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</si>
  <si>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</si>
  <si>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</si>
  <si>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</si>
  <si>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</si>
  <si>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</si>
  <si>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</si>
  <si>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</si>
  <si>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</si>
  <si>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</si>
  <si>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</si>
  <si>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</si>
  <si>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</si>
  <si>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</si>
  <si>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</si>
  <si>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</si>
  <si>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</si>
  <si>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</si>
  <si>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</si>
  <si>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</si>
  <si>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</si>
  <si>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</si>
  <si>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</si>
  <si>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</si>
  <si>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</si>
  <si>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</si>
  <si>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</si>
  <si>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</si>
  <si>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</si>
  <si>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</si>
  <si>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</si>
  <si>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</si>
  <si>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</si>
  <si>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</si>
  <si>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</si>
  <si>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</si>
  <si>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</si>
  <si>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</si>
  <si>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</si>
  <si>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</si>
  <si>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</si>
  <si>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</si>
  <si>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</si>
  <si>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</si>
  <si>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</si>
  <si>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</si>
  <si>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</si>
  <si>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</si>
  <si>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</si>
  <si>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</si>
  <si>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</si>
  <si>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</si>
  <si>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</si>
  <si>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</si>
  <si>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</si>
  <si>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</si>
  <si>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</si>
  <si>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</si>
  <si>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</si>
  <si>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</si>
  <si>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</si>
  <si>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</si>
  <si>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</si>
  <si>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</si>
  <si>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</si>
  <si>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</si>
  <si>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</si>
  <si>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</si>
  <si>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</si>
  <si>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</si>
  <si>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</si>
  <si>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</si>
  <si>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</si>
  <si>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</si>
  <si>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</si>
  <si>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</si>
  <si>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</si>
  <si>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</si>
  <si>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</si>
  <si>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</si>
  <si>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</si>
  <si>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</si>
  <si>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</si>
  <si>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</si>
  <si>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</si>
  <si>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</si>
  <si>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</si>
  <si>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</si>
  <si>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</si>
  <si>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</si>
  <si>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</si>
  <si>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</si>
  <si>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</si>
  <si>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</si>
  <si>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</si>
  <si>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</si>
  <si>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</si>
  <si>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</si>
  <si>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</si>
  <si>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</si>
  <si>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</si>
  <si>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</si>
  <si>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</si>
  <si>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</si>
  <si>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</si>
  <si>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</si>
  <si>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</si>
  <si>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</si>
  <si>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</si>
  <si>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</si>
  <si>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</si>
  <si>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</si>
  <si>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</si>
  <si>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</si>
  <si>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</si>
  <si>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</si>
  <si>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</si>
  <si>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</si>
  <si>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</si>
  <si>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</si>
  <si>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</si>
  <si>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</si>
  <si>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</si>
  <si>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</si>
  <si>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</si>
  <si>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</si>
  <si>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</si>
  <si>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</si>
  <si>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</si>
  <si>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</si>
  <si>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</si>
  <si>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</si>
  <si>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</si>
  <si>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</si>
  <si>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</si>
  <si>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</si>
  <si>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</si>
  <si>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</si>
  <si>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</si>
  <si>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</si>
  <si>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</si>
  <si>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</si>
  <si>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</si>
  <si>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</si>
  <si>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</si>
  <si>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</si>
  <si>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</si>
  <si>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</si>
  <si>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</si>
  <si>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</si>
  <si>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</si>
  <si>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</si>
  <si>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</si>
  <si>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</si>
  <si>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</si>
  <si>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</si>
  <si>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</si>
  <si>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</si>
  <si>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</si>
  <si>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</si>
  <si>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</si>
  <si>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</si>
  <si>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</si>
  <si>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</si>
  <si>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</si>
  <si>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</si>
  <si>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</si>
  <si>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</si>
  <si>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</si>
  <si>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</si>
  <si>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</si>
  <si>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</si>
  <si>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</si>
  <si>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</si>
  <si>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</si>
  <si>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</si>
  <si>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</si>
  <si>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</si>
  <si>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</si>
  <si>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</si>
  <si>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</si>
  <si>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</si>
  <si>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</si>
  <si>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</si>
  <si>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</si>
  <si>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</si>
  <si>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</si>
  <si>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</si>
  <si>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</si>
  <si>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</si>
  <si>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</si>
  <si>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</si>
  <si>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</si>
  <si>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</si>
  <si>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</si>
  <si>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</si>
  <si>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</si>
  <si>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</si>
  <si>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</si>
  <si>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</si>
  <si>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</si>
  <si>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</si>
  <si>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</si>
  <si>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</si>
  <si>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</si>
  <si>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</si>
  <si>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</si>
  <si>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</si>
  <si>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</si>
  <si>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</si>
  <si>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</si>
  <si>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</si>
  <si>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</si>
  <si>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</si>
  <si>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</si>
  <si>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</si>
  <si>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</si>
  <si>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</si>
  <si>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</si>
  <si>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</si>
  <si>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</si>
  <si>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</si>
  <si>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</si>
  <si>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</si>
  <si>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</si>
  <si>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</si>
  <si>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</si>
  <si>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</si>
  <si>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</si>
  <si>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</si>
  <si>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</si>
  <si>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</si>
  <si>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</si>
  <si>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</si>
  <si>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</si>
  <si>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</si>
  <si>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</si>
  <si>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</si>
  <si>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</si>
  <si>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</si>
  <si>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</si>
  <si>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</si>
  <si>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</si>
  <si>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</si>
  <si>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</si>
  <si>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</si>
  <si>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</si>
  <si>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</si>
  <si>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</si>
  <si>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</si>
  <si>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</si>
  <si>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</si>
  <si>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</si>
  <si>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</si>
  <si>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</si>
  <si>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</si>
  <si>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</si>
  <si>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</si>
  <si>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</si>
  <si>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</si>
  <si>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</si>
  <si>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</si>
  <si>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</si>
  <si>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</si>
  <si>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</si>
  <si>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</si>
  <si>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</si>
  <si>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</si>
  <si>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</si>
  <si>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</si>
  <si>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</si>
  <si>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</si>
  <si>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</si>
  <si>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</si>
  <si>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</si>
  <si>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</si>
  <si>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</si>
  <si>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</si>
  <si>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</si>
  <si>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</si>
  <si>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</si>
  <si>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</si>
  <si>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</si>
  <si>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</si>
  <si>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</si>
  <si>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</si>
  <si>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</si>
  <si>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</si>
  <si>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</si>
  <si>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</si>
  <si>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</si>
  <si>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</si>
  <si>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</si>
  <si>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</si>
  <si>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</si>
  <si>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</si>
  <si>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</si>
  <si>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</si>
  <si>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</si>
  <si>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</si>
  <si>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</si>
  <si>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</si>
  <si>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</si>
  <si>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</si>
  <si>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</si>
  <si>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</si>
  <si>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</si>
  <si>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</si>
  <si>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</si>
  <si>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</si>
  <si>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</si>
  <si>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</si>
  <si>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</si>
  <si>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</si>
  <si>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</si>
  <si>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</si>
  <si>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</si>
  <si>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</si>
  <si>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</si>
  <si>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</si>
  <si>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</si>
  <si>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</si>
  <si>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</si>
  <si>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</si>
  <si>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</si>
  <si>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</si>
  <si>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</si>
  <si>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</si>
  <si>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</si>
  <si>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</si>
  <si>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</si>
  <si>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</si>
  <si>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</si>
  <si>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</si>
  <si>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</si>
  <si>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</si>
  <si>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</si>
  <si>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</si>
  <si>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</si>
  <si>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</si>
  <si>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</si>
  <si>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</si>
  <si>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</si>
  <si>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</si>
  <si>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</si>
  <si>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</si>
  <si>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</si>
  <si>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</si>
  <si>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</si>
  <si>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</si>
  <si>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</si>
  <si>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</si>
  <si>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</si>
  <si>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</si>
  <si>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</si>
  <si>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</si>
  <si>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</si>
  <si>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</si>
  <si>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</si>
  <si>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</si>
  <si>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</si>
  <si>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</si>
  <si>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</si>
  <si>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</si>
  <si>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</si>
  <si>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</si>
  <si>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</si>
  <si>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</si>
  <si>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</si>
  <si>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</si>
  <si>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</si>
  <si>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</si>
  <si>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</si>
  <si>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</si>
  <si>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</si>
  <si>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</si>
  <si>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</si>
  <si>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</si>
  <si>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</si>
  <si>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</si>
  <si>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</si>
  <si>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</si>
  <si>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</si>
  <si>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</si>
  <si>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</si>
  <si>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</si>
  <si>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</si>
  <si>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</si>
  <si>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</si>
  <si>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</si>
  <si>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</si>
  <si>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</si>
  <si>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</si>
  <si>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</si>
  <si>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</si>
  <si>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</si>
  <si>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</si>
  <si>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</si>
  <si>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</si>
  <si>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</si>
  <si>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</si>
  <si>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</si>
  <si>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</si>
  <si>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</si>
  <si>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</si>
  <si>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</si>
  <si>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</si>
  <si>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</si>
  <si>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</si>
  <si>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</si>
  <si>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</si>
  <si>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</si>
  <si>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</si>
  <si>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</si>
  <si>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</si>
  <si>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</si>
  <si>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</si>
  <si>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</si>
  <si>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</si>
  <si>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</si>
  <si>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</si>
  <si>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</si>
  <si>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</si>
  <si>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</si>
  <si>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</si>
  <si>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</si>
  <si>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</si>
  <si>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</si>
  <si>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</si>
  <si>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</si>
  <si>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</si>
  <si>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</si>
  <si>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</si>
  <si>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</si>
  <si>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</si>
  <si>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</si>
  <si>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</si>
  <si>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</si>
  <si>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</si>
  <si>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</si>
  <si>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</si>
  <si>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</si>
  <si>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</si>
  <si>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</si>
  <si>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</si>
  <si>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</si>
  <si>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</si>
  <si>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</si>
  <si>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</si>
  <si>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</si>
  <si>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</si>
  <si>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</si>
  <si>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</si>
  <si>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</si>
  <si>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</si>
  <si>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</si>
  <si>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</si>
  <si>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</si>
  <si>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</si>
  <si>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</si>
  <si>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</si>
  <si>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</si>
  <si>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</si>
  <si>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</si>
  <si>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</si>
  <si>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</si>
  <si>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</si>
  <si>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</si>
  <si>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</si>
  <si>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</si>
  <si>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</si>
  <si>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</si>
  <si>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</si>
  <si>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</si>
  <si>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</si>
  <si>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</si>
  <si>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</si>
  <si>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</si>
  <si>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</si>
  <si>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</si>
  <si>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</si>
  <si>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</si>
  <si>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</si>
  <si>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</si>
  <si>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</si>
  <si>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</si>
  <si>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</si>
  <si>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</si>
  <si>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</si>
  <si>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</si>
  <si>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</si>
  <si>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</si>
  <si>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</si>
  <si>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</si>
  <si>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</si>
  <si>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</si>
  <si>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</si>
  <si>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</si>
  <si>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</si>
  <si>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</si>
  <si>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</si>
  <si>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</si>
  <si>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</si>
  <si>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</si>
  <si>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</si>
  <si>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</si>
  <si>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</si>
  <si>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</si>
  <si>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</si>
  <si>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</si>
  <si>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</si>
  <si>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</si>
  <si>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</si>
  <si>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</si>
  <si>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</si>
  <si>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</si>
  <si>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</si>
  <si>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</si>
  <si>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</si>
  <si>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</si>
  <si>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</si>
  <si>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</si>
  <si>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</si>
  <si>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</si>
  <si>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</si>
  <si>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</si>
  <si>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</si>
  <si>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</si>
  <si>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</si>
  <si>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</si>
  <si>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</si>
  <si>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</si>
  <si>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</si>
  <si>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</si>
  <si>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</si>
  <si>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</si>
  <si>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</si>
  <si>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</si>
  <si>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</si>
  <si>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</si>
  <si>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</si>
  <si>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</si>
  <si>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</si>
  <si>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</si>
  <si>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</si>
  <si>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</si>
  <si>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</si>
  <si>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</si>
  <si>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</si>
  <si>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</si>
  <si>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</si>
  <si>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</si>
  <si>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</si>
  <si>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</si>
  <si>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</si>
  <si>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</si>
  <si>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</si>
  <si>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</si>
  <si>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</si>
  <si>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</si>
  <si>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</si>
  <si>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</si>
  <si>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</si>
  <si>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</si>
  <si>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</si>
  <si>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</si>
  <si>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</si>
  <si>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</si>
  <si>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</si>
  <si>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</si>
  <si>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</si>
  <si>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</si>
  <si>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</si>
  <si>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</si>
  <si>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</si>
  <si>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</si>
  <si>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</si>
  <si>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</si>
  <si>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</si>
  <si>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</si>
  <si>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</si>
  <si>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</si>
  <si>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</si>
  <si>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</si>
  <si>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</si>
  <si>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</si>
  <si>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</si>
  <si>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</si>
  <si>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</si>
  <si>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</si>
  <si>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</si>
  <si>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</si>
  <si>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</si>
  <si>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</si>
  <si>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</si>
  <si>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</si>
  <si>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</si>
  <si>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</si>
  <si>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</si>
  <si>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</si>
  <si>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</si>
  <si>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</si>
  <si>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</si>
  <si>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</si>
  <si>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</si>
  <si>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</si>
  <si>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</si>
  <si>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</si>
  <si>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</si>
  <si>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</si>
  <si>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</si>
  <si>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</si>
  <si>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</si>
  <si>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</si>
  <si>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</si>
  <si>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</si>
  <si>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</si>
  <si>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</si>
  <si>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</si>
  <si>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</si>
  <si>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</si>
  <si>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</si>
  <si>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</si>
  <si>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</si>
  <si>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</si>
  <si>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</si>
  <si>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</si>
  <si>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</si>
  <si>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</si>
  <si>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</si>
  <si>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</si>
  <si>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</si>
  <si>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</si>
  <si>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</si>
  <si>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</si>
  <si>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</si>
  <si>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</si>
  <si>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</si>
  <si>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</si>
  <si>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</si>
  <si>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</si>
  <si>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</si>
  <si>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</si>
  <si>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</si>
  <si>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</si>
  <si>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</si>
  <si>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</si>
  <si>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</si>
  <si>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</si>
  <si>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</si>
  <si>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</si>
  <si>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</si>
  <si>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</si>
  <si>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</si>
  <si>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</si>
  <si>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</si>
  <si>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</si>
  <si>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</si>
  <si>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</si>
  <si>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</si>
  <si>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</si>
  <si>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</si>
  <si>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</si>
  <si>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</si>
  <si>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</si>
  <si>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</si>
  <si>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</si>
  <si>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</si>
  <si>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</si>
  <si>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</si>
  <si>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</si>
  <si>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</si>
  <si>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</si>
  <si>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</si>
  <si>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</si>
  <si>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</si>
  <si>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</si>
  <si>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</si>
  <si>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</si>
  <si>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</si>
  <si>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</si>
  <si>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</si>
  <si>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</si>
  <si>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</si>
  <si>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</si>
  <si>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</si>
  <si>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</si>
  <si>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</si>
  <si>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</si>
  <si>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</si>
  <si>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</si>
  <si>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</si>
  <si>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</si>
  <si>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</si>
  <si>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</si>
  <si>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</si>
  <si>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</si>
  <si>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</si>
  <si>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</si>
  <si>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</si>
  <si>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</si>
  <si>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</si>
  <si>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</si>
  <si>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</si>
  <si>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</si>
  <si>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</si>
  <si>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</si>
  <si>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</si>
  <si>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</si>
  <si>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</si>
  <si>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</si>
  <si>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</si>
  <si>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</si>
  <si>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</si>
  <si>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</si>
  <si>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</si>
  <si>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</si>
  <si>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</si>
  <si>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</si>
  <si>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</si>
  <si>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</si>
  <si>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</si>
  <si>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</si>
  <si>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</si>
  <si>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</si>
  <si>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</si>
  <si>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</si>
  <si>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</si>
  <si>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</si>
  <si>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</si>
  <si>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</si>
  <si>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</si>
  <si>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</si>
  <si>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</si>
  <si>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</si>
  <si>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</si>
  <si>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</si>
  <si>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</si>
  <si>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</si>
  <si>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</si>
  <si>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</si>
  <si>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</si>
  <si>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</si>
  <si>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</si>
  <si>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</si>
  <si>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</si>
  <si>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</si>
  <si>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</si>
  <si>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</si>
  <si>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</si>
  <si>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</si>
  <si>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</si>
  <si>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</si>
  <si>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</si>
  <si>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</si>
  <si>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</si>
  <si>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</si>
  <si>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</si>
  <si>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</si>
  <si>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</si>
  <si>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</si>
  <si>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</si>
  <si>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</si>
  <si>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</si>
  <si>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</si>
  <si>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</si>
  <si>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</si>
  <si>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</si>
  <si>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</si>
  <si>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</si>
  <si>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</si>
  <si>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</si>
  <si>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</si>
  <si>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</si>
  <si>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</si>
  <si>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</si>
  <si>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</si>
  <si>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</si>
  <si>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</si>
  <si>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</si>
  <si>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</si>
  <si>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</si>
  <si>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</si>
  <si>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</si>
  <si>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</si>
  <si>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</si>
  <si>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</si>
  <si>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</si>
  <si>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</si>
  <si>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</si>
  <si>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</si>
  <si>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</si>
  <si>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</si>
  <si>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</si>
  <si>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</si>
  <si>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</si>
  <si>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</si>
  <si>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</si>
  <si>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</si>
  <si>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</si>
  <si>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</si>
  <si>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</si>
  <si>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</si>
  <si>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</si>
  <si>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</si>
  <si>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</si>
  <si>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</si>
  <si>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</si>
  <si>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</si>
  <si>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</si>
  <si>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</si>
  <si>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</si>
  <si>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</si>
  <si>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</si>
  <si>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</si>
  <si>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</si>
  <si>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</si>
  <si>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</si>
  <si>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</si>
  <si>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</si>
  <si>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</si>
  <si>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</si>
  <si>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</si>
  <si>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</si>
  <si>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</si>
  <si>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</si>
  <si>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</si>
  <si>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</si>
  <si>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</si>
  <si>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</si>
  <si>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</si>
  <si>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</si>
  <si>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</si>
  <si>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</si>
  <si>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</si>
  <si>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</si>
  <si>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</si>
  <si>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</si>
  <si>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</si>
  <si>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</si>
  <si>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</si>
  <si>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</si>
  <si>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</si>
  <si>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</si>
  <si>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</si>
  <si>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</si>
  <si>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</si>
  <si>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</si>
  <si>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</si>
  <si>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</si>
  <si>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</si>
  <si>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</si>
  <si>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</si>
  <si>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</si>
  <si>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</si>
  <si>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</si>
  <si>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</si>
  <si>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</si>
  <si>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</si>
  <si>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</si>
  <si>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</si>
  <si>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</si>
  <si>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</si>
  <si>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</si>
  <si>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</si>
  <si>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</si>
  <si>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</si>
  <si>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</si>
  <si>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</si>
  <si>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</si>
  <si>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</si>
  <si>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</si>
  <si>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</si>
  <si>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</si>
  <si>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</si>
  <si>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</si>
  <si>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</si>
  <si>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</si>
  <si>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</si>
  <si>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</si>
  <si>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</si>
  <si>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</si>
  <si>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</si>
  <si>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</si>
  <si>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</si>
  <si>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</si>
  <si>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</si>
  <si>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</si>
  <si>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</si>
  <si>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</si>
  <si>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</si>
  <si>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</si>
  <si>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</si>
  <si>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</si>
  <si>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</si>
  <si>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</si>
  <si>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</si>
  <si>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</si>
  <si>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</si>
  <si>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</si>
  <si>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</si>
  <si>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</si>
  <si>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</si>
  <si>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</si>
  <si>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</si>
  <si>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</si>
  <si>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</si>
  <si>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</si>
  <si>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</si>
  <si>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</si>
  <si>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</si>
  <si>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</si>
  <si>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</si>
  <si>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</si>
  <si>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</si>
  <si>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</si>
  <si>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</si>
  <si>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</si>
  <si>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</si>
  <si>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</si>
  <si>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</si>
  <si>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</si>
  <si>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</si>
  <si>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</si>
  <si>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</si>
  <si>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</si>
  <si>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</si>
  <si>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</si>
  <si>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</si>
  <si>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</si>
  <si>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</si>
  <si>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</si>
  <si>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</si>
  <si>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</si>
  <si>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</si>
  <si>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</si>
  <si>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</si>
  <si>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</si>
  <si>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</si>
  <si>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</si>
  <si>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</si>
  <si>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</si>
  <si>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</si>
  <si>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</si>
  <si>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</si>
  <si>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</si>
  <si>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</si>
  <si>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</si>
  <si>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</si>
  <si>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</si>
  <si>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</si>
  <si>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</si>
  <si>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</si>
  <si>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</si>
  <si>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</si>
  <si>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</si>
  <si>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</si>
  <si>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</si>
  <si>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</si>
  <si>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</si>
  <si>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</si>
  <si>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</si>
  <si>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</si>
  <si>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</si>
  <si>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</si>
  <si>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</si>
  <si>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</si>
  <si>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</si>
  <si>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</si>
  <si>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</si>
  <si>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</si>
  <si>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</si>
  <si>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</si>
  <si>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</si>
  <si>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</si>
  <si>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</si>
  <si>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</si>
  <si>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</si>
  <si>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</si>
  <si>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</si>
  <si>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</si>
  <si>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</si>
  <si>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</si>
  <si>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</si>
  <si>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</si>
  <si>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</si>
  <si>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</si>
  <si>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</si>
  <si>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</si>
  <si>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</si>
  <si>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</si>
  <si>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</si>
  <si>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</si>
  <si>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</si>
  <si>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</si>
  <si>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</si>
  <si>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</si>
  <si>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</si>
  <si>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</si>
  <si>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</si>
  <si>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</si>
  <si>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</si>
  <si>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</si>
  <si>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</si>
  <si>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</si>
  <si>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</si>
  <si>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</si>
  <si>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</si>
  <si>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</si>
  <si>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</si>
  <si>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</si>
  <si>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</si>
  <si>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</si>
  <si>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</si>
  <si>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</si>
  <si>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</si>
  <si>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</si>
  <si>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</si>
  <si>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</si>
  <si>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</si>
  <si>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</si>
  <si>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</si>
  <si>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</si>
  <si>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</si>
  <si>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</si>
  <si>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</si>
  <si>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</si>
  <si>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</si>
  <si>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</si>
  <si>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</si>
  <si>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</si>
  <si>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</si>
  <si>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</si>
  <si>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</si>
  <si>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</si>
  <si>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</si>
  <si>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</si>
  <si>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</si>
  <si>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</si>
  <si>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</si>
  <si>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</si>
  <si>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</si>
  <si>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</si>
  <si>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</si>
  <si>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</si>
  <si>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</si>
  <si>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</si>
  <si>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</si>
  <si>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</si>
  <si>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</si>
  <si>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</si>
  <si>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</si>
  <si>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</si>
  <si>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</si>
  <si>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</si>
  <si>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</si>
  <si>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</si>
  <si>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</si>
  <si>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</si>
  <si>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</si>
  <si>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</si>
  <si>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</si>
  <si>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</si>
  <si>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</si>
  <si>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</si>
  <si>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</si>
  <si>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</si>
  <si>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</si>
  <si>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</si>
  <si>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</si>
  <si>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</si>
  <si>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</si>
  <si>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</si>
  <si>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</si>
  <si>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</si>
  <si>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</si>
  <si>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</si>
  <si>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</si>
  <si>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</si>
  <si>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</si>
  <si>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</si>
  <si>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</si>
  <si>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</si>
  <si>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</si>
  <si>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</si>
  <si>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</si>
  <si>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</si>
  <si>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</si>
  <si>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</si>
  <si>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</si>
  <si>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</si>
  <si>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</si>
  <si>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</si>
  <si>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</si>
  <si>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</si>
  <si>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</si>
  <si>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</si>
  <si>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</si>
  <si>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</si>
  <si>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</si>
  <si>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</si>
  <si>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</si>
  <si>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</si>
  <si>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</si>
  <si>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</si>
  <si>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</si>
  <si>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</si>
  <si>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</si>
  <si>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</si>
  <si>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</si>
  <si>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</si>
  <si>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</si>
  <si>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</si>
  <si>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</si>
  <si>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</si>
  <si>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</si>
  <si>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</si>
  <si>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</si>
  <si>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</si>
  <si>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</si>
  <si>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</si>
  <si>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</si>
  <si>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</si>
  <si>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</si>
  <si>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</si>
  <si>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</si>
  <si>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</si>
  <si>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</si>
  <si>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</si>
  <si>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</si>
  <si>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</si>
  <si>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</si>
  <si>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</si>
  <si>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</si>
  <si>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</si>
  <si>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</si>
  <si>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</si>
  <si>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</si>
  <si>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</si>
  <si>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</si>
  <si>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</si>
  <si>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</si>
  <si>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</si>
  <si>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</si>
  <si>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</si>
  <si>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</si>
  <si>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</si>
  <si>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</si>
  <si>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</si>
  <si>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</si>
  <si>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</si>
  <si>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</si>
  <si>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</si>
  <si>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</si>
  <si>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</si>
  <si>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</si>
  <si>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</si>
  <si>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</si>
  <si>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</si>
  <si>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</si>
  <si>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</si>
  <si>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</si>
  <si>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</si>
  <si>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</si>
  <si>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</si>
  <si>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</si>
  <si>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</si>
  <si>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</si>
  <si>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</si>
  <si>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</si>
  <si>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</si>
  <si>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</si>
  <si>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</si>
  <si>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</si>
  <si>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</si>
  <si>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</si>
  <si>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</si>
  <si>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</si>
  <si>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</si>
  <si>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</si>
  <si>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</si>
  <si>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</si>
  <si>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</si>
  <si>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</si>
  <si>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</si>
  <si>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</si>
  <si>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</si>
  <si>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</si>
  <si>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</si>
  <si>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</si>
  <si>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</si>
  <si>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</si>
  <si>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</si>
  <si>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</si>
  <si>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</si>
  <si>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</si>
  <si>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</si>
  <si>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</si>
  <si>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</si>
  <si>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</si>
  <si>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</si>
  <si>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</si>
  <si>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</si>
  <si>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</si>
  <si>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</si>
  <si>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</si>
  <si>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</si>
  <si>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</si>
  <si>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</si>
  <si>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</si>
  <si>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</si>
  <si>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</si>
  <si>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</si>
  <si>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</si>
  <si>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</si>
  <si>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</si>
  <si>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</si>
  <si>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</si>
  <si>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</si>
  <si>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</si>
  <si>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</si>
  <si>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</si>
  <si>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</si>
  <si>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</si>
  <si>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</si>
  <si>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</si>
  <si>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</si>
  <si>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</si>
  <si>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</si>
  <si>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</si>
  <si>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</si>
  <si>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</si>
  <si>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</si>
  <si>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</si>
  <si>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</si>
  <si>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</si>
  <si>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</si>
  <si>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</si>
  <si>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</si>
  <si>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</si>
  <si>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</si>
  <si>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</si>
  <si>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</si>
  <si>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</si>
  <si>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</si>
  <si>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</si>
  <si>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</si>
  <si>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</si>
  <si>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</si>
  <si>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</si>
  <si>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</si>
  <si>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</si>
  <si>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</si>
  <si>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</si>
  <si>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</si>
  <si>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</si>
  <si>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</si>
  <si>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</si>
  <si>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</si>
  <si>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</si>
  <si>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</si>
  <si>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</si>
  <si>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</si>
  <si>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</si>
  <si>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</si>
  <si>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</si>
  <si>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</si>
  <si>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</si>
  <si>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</si>
  <si>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</si>
  <si>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</si>
  <si>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</si>
  <si>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</si>
  <si>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</si>
  <si>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</si>
  <si>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</si>
  <si>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</si>
  <si>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</si>
  <si>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</si>
  <si>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</si>
  <si>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</si>
  <si>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</si>
  <si>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</si>
  <si>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</si>
  <si>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</si>
  <si>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</si>
  <si>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</si>
  <si>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</si>
  <si>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</si>
  <si>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</si>
  <si>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</si>
  <si>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</si>
  <si>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</si>
  <si>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</si>
  <si>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</si>
  <si>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</si>
  <si>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</si>
  <si>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</si>
  <si>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</si>
  <si>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</si>
  <si>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</si>
  <si>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</si>
  <si>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</si>
  <si>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</si>
  <si>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</si>
  <si>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</si>
  <si>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</si>
  <si>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</si>
  <si>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</si>
  <si>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</si>
  <si>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</si>
  <si>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</si>
  <si>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</si>
  <si>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</si>
  <si>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</si>
  <si>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</si>
  <si>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</si>
  <si>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</si>
  <si>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</si>
  <si>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</si>
  <si>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</si>
  <si>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</si>
  <si>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</si>
  <si>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</si>
  <si>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</si>
  <si>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</si>
  <si>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</si>
  <si>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</si>
  <si>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</si>
  <si>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</si>
  <si>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</si>
  <si>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</si>
  <si>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</si>
  <si>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</si>
  <si>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</si>
  <si>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</si>
  <si>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</si>
  <si>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</si>
  <si>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</si>
  <si>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</si>
  <si>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</si>
  <si>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</si>
  <si>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</si>
  <si>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</si>
  <si>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</si>
  <si>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</si>
  <si>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</si>
  <si>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</si>
  <si>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</si>
  <si>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</si>
  <si>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</si>
  <si>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</si>
  <si>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</si>
  <si>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</si>
  <si>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</si>
  <si>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</si>
  <si>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</si>
  <si>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</si>
  <si>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</si>
  <si>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</si>
  <si>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</si>
  <si>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</si>
  <si>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</si>
  <si>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</si>
  <si>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</si>
  <si>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</si>
  <si>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</si>
  <si>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</si>
  <si>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</si>
  <si>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</si>
  <si>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</si>
  <si>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</si>
  <si>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</si>
  <si>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</si>
  <si>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</si>
  <si>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</si>
  <si>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</si>
  <si>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</si>
  <si>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</si>
  <si>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</si>
  <si>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</si>
  <si>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</si>
  <si>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</si>
  <si>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</si>
  <si>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</si>
  <si>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</si>
  <si>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</si>
  <si>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</si>
  <si>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</si>
  <si>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</si>
  <si>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</si>
  <si>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</si>
  <si>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</si>
  <si>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</si>
  <si>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</si>
  <si>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</si>
  <si>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</si>
  <si>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</si>
  <si>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</si>
  <si>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</si>
  <si>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</si>
  <si>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</si>
  <si>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</si>
  <si>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</si>
  <si>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</si>
  <si>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</si>
  <si>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</si>
  <si>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</si>
  <si>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</si>
  <si>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</si>
  <si>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</si>
  <si>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</si>
  <si>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</si>
  <si>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</si>
  <si>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</si>
  <si>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</si>
  <si>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</si>
  <si>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</si>
  <si>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</si>
  <si>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</si>
  <si>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</si>
  <si>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</si>
  <si>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</si>
  <si>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</si>
  <si>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</si>
  <si>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</si>
  <si>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</si>
  <si>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</si>
  <si>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</si>
  <si>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</si>
  <si>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</si>
  <si>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</si>
  <si>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</si>
  <si>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</si>
  <si>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</si>
  <si>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</si>
  <si>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</si>
  <si>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</si>
  <si>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</si>
  <si>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</si>
  <si>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</si>
  <si>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</si>
  <si>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</si>
  <si>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</si>
  <si>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</si>
  <si>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</si>
  <si>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</si>
  <si>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</si>
  <si>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</si>
  <si>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</si>
  <si>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</si>
  <si>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</si>
  <si>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</si>
  <si>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</si>
  <si>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</si>
  <si>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</si>
  <si>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</si>
  <si>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</si>
  <si>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</si>
  <si>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</si>
  <si>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</si>
  <si>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</si>
  <si>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</si>
  <si>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</si>
  <si>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</si>
  <si>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</si>
  <si>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</si>
  <si>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</si>
  <si>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</si>
  <si>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</si>
  <si>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</si>
  <si>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</si>
  <si>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</si>
  <si>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</si>
  <si>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</si>
  <si>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</si>
  <si>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</si>
  <si>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</si>
  <si>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</si>
  <si>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</si>
  <si>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</si>
  <si>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</si>
  <si>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</si>
  <si>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</si>
  <si>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</si>
  <si>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</si>
  <si>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</si>
  <si>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</si>
  <si>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</si>
  <si>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</si>
  <si>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</si>
  <si>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</si>
  <si>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</si>
  <si>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</si>
  <si>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</si>
  <si>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</si>
  <si>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</si>
  <si>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</si>
  <si>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</si>
  <si>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</si>
  <si>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</si>
  <si>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</si>
  <si>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</si>
  <si>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</si>
  <si>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</si>
  <si>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</si>
  <si>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</si>
  <si>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</si>
  <si>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</si>
  <si>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</si>
  <si>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</si>
  <si>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</si>
  <si>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</si>
  <si>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</si>
  <si>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</si>
  <si>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</si>
  <si>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</si>
  <si>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</si>
  <si>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</si>
  <si>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</si>
  <si>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</si>
  <si>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</si>
  <si>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</si>
  <si>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</si>
  <si>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</si>
  <si>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</si>
  <si>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</si>
  <si>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</si>
  <si>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</si>
  <si>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</si>
  <si>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</si>
  <si>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</si>
  <si>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</si>
  <si>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</si>
  <si>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</si>
  <si>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</si>
  <si>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</si>
  <si>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</si>
  <si>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</si>
  <si>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</si>
  <si>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</si>
  <si>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</si>
  <si>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</si>
  <si>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</si>
  <si>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</si>
  <si>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</si>
  <si>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</si>
  <si>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</si>
  <si>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</si>
  <si>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</si>
  <si>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</si>
  <si>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</si>
  <si>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</si>
  <si>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</si>
  <si>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</si>
  <si>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</si>
  <si>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</si>
  <si>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</si>
  <si>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</si>
  <si>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</si>
  <si>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</si>
  <si>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</si>
  <si>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</si>
  <si>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</si>
  <si>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</si>
  <si>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</si>
  <si>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</si>
  <si>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</si>
  <si>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</si>
  <si>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</si>
  <si>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</si>
  <si>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</si>
  <si>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</si>
  <si>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</si>
  <si>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</si>
  <si>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</si>
  <si>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</si>
  <si>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</si>
  <si>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</si>
  <si>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</si>
  <si>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</si>
  <si>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</si>
  <si>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</si>
  <si>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</si>
  <si>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</si>
  <si>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</si>
  <si>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</si>
  <si>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</si>
  <si>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</si>
  <si>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</si>
  <si>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</si>
  <si>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</si>
  <si>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</si>
  <si>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</si>
  <si>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</si>
  <si>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</si>
  <si>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</si>
  <si>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</si>
  <si>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</si>
  <si>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</si>
  <si>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</si>
  <si>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</si>
  <si>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</si>
  <si>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</si>
  <si>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</si>
  <si>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</si>
  <si>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</si>
  <si>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</si>
  <si>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</si>
  <si>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</si>
  <si>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</si>
  <si>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</si>
  <si>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</si>
  <si>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</si>
  <si>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</si>
  <si>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</si>
  <si>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</si>
  <si>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</si>
  <si>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</si>
  <si>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</si>
  <si>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</si>
  <si>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</si>
  <si>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</si>
  <si>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</si>
  <si>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</si>
  <si>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</si>
  <si>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</si>
  <si>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</si>
  <si>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</si>
  <si>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</si>
  <si>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</si>
  <si>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</si>
  <si>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</si>
  <si>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</si>
  <si>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</si>
  <si>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</si>
  <si>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</si>
  <si>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</si>
  <si>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</si>
  <si>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</si>
  <si>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</si>
  <si>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</si>
  <si>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</si>
  <si>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</si>
  <si>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</si>
  <si>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</si>
  <si>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</si>
  <si>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</si>
  <si>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</si>
  <si>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</si>
  <si>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</si>
  <si>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</si>
  <si>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</si>
  <si>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</si>
  <si>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</si>
  <si>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</si>
  <si>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</si>
  <si>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</si>
  <si>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</si>
  <si>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</si>
  <si>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</si>
  <si>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</si>
  <si>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</si>
  <si>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</si>
  <si>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</si>
  <si>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</si>
  <si>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</si>
  <si>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</si>
  <si>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</si>
  <si>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</si>
  <si>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</si>
  <si>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</si>
  <si>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</si>
  <si>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</si>
  <si>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</si>
  <si>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</si>
  <si>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</si>
  <si>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</si>
  <si>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</si>
  <si>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</si>
  <si>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</si>
  <si>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</si>
  <si>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</si>
  <si>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</si>
  <si>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</si>
  <si>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</si>
  <si>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</si>
  <si>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</si>
  <si>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</si>
  <si>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</si>
  <si>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</si>
  <si>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</si>
  <si>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</si>
  <si>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</si>
  <si>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</si>
  <si>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</si>
  <si>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</si>
  <si>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</si>
  <si>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</si>
  <si>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</si>
  <si>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</si>
  <si>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</si>
  <si>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</si>
  <si>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</si>
  <si>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</si>
  <si>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</si>
  <si>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</si>
  <si>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</si>
  <si>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</si>
  <si>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</si>
  <si>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</si>
  <si>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</si>
  <si>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</si>
  <si>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</si>
  <si>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</si>
  <si>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</si>
  <si>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</si>
  <si>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</si>
  <si>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</si>
  <si>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</si>
  <si>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</si>
  <si>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</si>
  <si>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</si>
  <si>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</si>
  <si>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</si>
  <si>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</si>
  <si>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</si>
  <si>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</si>
  <si>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</si>
  <si>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</si>
  <si>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</si>
  <si>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</si>
  <si>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</si>
  <si>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</si>
  <si>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</si>
  <si>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</si>
  <si>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</si>
  <si>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</si>
  <si>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</si>
  <si>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</si>
  <si>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</si>
  <si>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</si>
  <si>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</si>
  <si>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</si>
  <si>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</si>
  <si>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</si>
  <si>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</si>
  <si>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</si>
  <si>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</si>
  <si>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</si>
  <si>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</si>
  <si>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</si>
  <si>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</si>
  <si>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</si>
  <si>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</si>
  <si>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</si>
  <si>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</si>
  <si>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</si>
  <si>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</si>
  <si>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</si>
  <si>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</si>
  <si>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</si>
  <si>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</si>
  <si>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</si>
  <si>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</si>
  <si>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</si>
  <si>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</si>
  <si>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</si>
  <si>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</si>
  <si>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</si>
  <si>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</si>
  <si>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</si>
  <si>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</si>
  <si>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</si>
  <si>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</si>
  <si>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</si>
  <si>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</si>
  <si>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</si>
  <si>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</si>
  <si>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</si>
  <si>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</si>
  <si>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</si>
  <si>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</si>
  <si>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</si>
  <si>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</si>
  <si>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</si>
  <si>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</si>
  <si>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</si>
  <si>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</si>
  <si>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</si>
  <si>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</si>
  <si>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</si>
  <si>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</si>
  <si>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</si>
  <si>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</si>
  <si>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</si>
  <si>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</si>
  <si>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</si>
  <si>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</si>
  <si>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</si>
  <si>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</si>
  <si>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</si>
  <si>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</si>
  <si>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</si>
  <si>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</si>
  <si>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</si>
  <si>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</si>
  <si>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</si>
  <si>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</si>
  <si>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</si>
  <si>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</si>
  <si>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</si>
  <si>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</si>
  <si>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</si>
  <si>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</si>
  <si>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</si>
  <si>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</si>
  <si>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</si>
  <si>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</si>
  <si>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</si>
  <si>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</si>
  <si>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</si>
  <si>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</si>
  <si>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</si>
  <si>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</si>
  <si>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</si>
  <si>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</si>
  <si>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</si>
  <si>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</si>
  <si>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</si>
  <si>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</si>
  <si>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</si>
  <si>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</si>
  <si>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</si>
  <si>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</si>
  <si>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</si>
  <si>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</si>
  <si>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</si>
  <si>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</si>
  <si>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</si>
  <si>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</si>
  <si>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</si>
  <si>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</si>
  <si>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</si>
  <si>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</si>
  <si>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</si>
  <si>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</si>
  <si>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</si>
  <si>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</si>
  <si>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</si>
  <si>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</si>
  <si>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</si>
  <si>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</si>
  <si>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</si>
  <si>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</si>
  <si>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</si>
  <si>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</si>
  <si>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</si>
  <si>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</si>
  <si>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</si>
  <si>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</si>
  <si>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</si>
  <si>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</si>
  <si>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</si>
  <si>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</si>
  <si>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</si>
  <si>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</si>
  <si>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</si>
  <si>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</si>
  <si>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</si>
  <si>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</si>
  <si>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</si>
  <si>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</si>
  <si>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</si>
  <si>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</si>
  <si>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</si>
  <si>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</si>
  <si>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</si>
  <si>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</si>
  <si>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</si>
  <si>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</si>
  <si>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</si>
  <si>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</si>
  <si>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</si>
  <si>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</si>
  <si>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</si>
  <si>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</si>
  <si>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</si>
  <si>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</si>
  <si>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</si>
  <si>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</si>
  <si>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</si>
  <si>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</si>
  <si>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</si>
  <si>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</si>
  <si>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</si>
  <si>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</si>
  <si>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</si>
  <si>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</si>
  <si>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</si>
  <si>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</si>
  <si>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</si>
  <si>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</si>
  <si>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</si>
  <si>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</si>
  <si>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</si>
  <si>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</si>
  <si>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</si>
  <si>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</si>
  <si>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</si>
  <si>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</si>
  <si>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</si>
  <si>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</si>
  <si>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</si>
  <si>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</si>
  <si>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</si>
  <si>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</si>
  <si>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</si>
  <si>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</si>
  <si>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</si>
  <si>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</si>
  <si>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</si>
  <si>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</si>
  <si>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</si>
  <si>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</si>
  <si>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</si>
  <si>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</si>
  <si>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</si>
  <si>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</si>
  <si>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</si>
  <si>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</si>
  <si>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</si>
  <si>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</si>
  <si>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</si>
  <si>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</si>
  <si>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</si>
  <si>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</si>
  <si>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</si>
  <si>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</si>
  <si>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</si>
  <si>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</si>
  <si>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</si>
  <si>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</si>
  <si>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</si>
  <si>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</si>
  <si>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</si>
  <si>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</si>
  <si>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</si>
  <si>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</si>
  <si>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</si>
  <si>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</si>
  <si>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</si>
  <si>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</si>
  <si>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</si>
  <si>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</si>
  <si>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</si>
  <si>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</si>
  <si>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</si>
  <si>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</si>
  <si>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</si>
  <si>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</si>
  <si>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</si>
  <si>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</si>
  <si>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</si>
  <si>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</si>
  <si>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</si>
  <si>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</si>
  <si>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</si>
  <si>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</si>
  <si>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</si>
  <si>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</si>
  <si>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</si>
  <si>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</si>
  <si>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</si>
  <si>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</si>
  <si>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</si>
  <si>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</si>
  <si>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</si>
  <si>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</si>
  <si>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</si>
  <si>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</si>
  <si>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</si>
  <si>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</si>
  <si>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</si>
  <si>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</si>
  <si>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</si>
  <si>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</si>
  <si>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Restored by PG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</si>
  <si>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</si>
  <si>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</si>
  <si>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</si>
  <si>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</si>
  <si>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</si>
  <si>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</si>
  <si>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</si>
  <si>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</si>
  <si>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</si>
  <si>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</si>
  <si>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 /As per seaport maintenance, team working to restore power1hr</t>
  </si>
  <si>
    <t xml:space="preserve"> PCM-20251005-00001551 </t>
  </si>
  <si>
    <t>EM team on the way need 60 Min</t>
  </si>
  <si>
    <t xml:space="preserve"> PCM-20251005-00001542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</si>
  <si>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</si>
  <si>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</si>
  <si>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</si>
  <si>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</si>
  <si>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</si>
  <si>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</si>
  <si>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</si>
  <si>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</si>
  <si>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</si>
  <si>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</si>
  <si>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</si>
  <si>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</si>
  <si>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</si>
  <si>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Team will check after ABDB0881</t>
  </si>
  <si>
    <t>TT-20251005-01636 // NA</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</si>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</sst>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8" totalsRowShown="0" headerRowDxfId="15" dataDxfId="14" headerRowBorderDxfId="12" tableBorderDxfId="13">
  <autoFilter ref="A1:L2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272.5349745370404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7.7300925928284414E-2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45935.483400462967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45935.483400462967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45935.483400462967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45935.483400462967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45935.483400462967</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45935.483400462967</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45935.483400462967</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45935.483400462967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45935.483400462967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45935.483400462967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45935.483400462967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45935.483400462967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45935.483400462967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45935.483400462967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45935.483400462967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45935.483400462967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45935.483400462967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45935.483400462967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45935.483400462967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45935.483400462967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45935.483400462967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45935.483400462967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45935.483400462967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45935.483400462967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45935.483400462967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45935.483400462967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45935.483400462967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45935.483400462967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45935.483400462967</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D85E360-1E28-45AE-8CAD-AF6C82F66AA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243.83161805555574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128.75631712963514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110.48356250000506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0.11481250000360887</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45935.483400462967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45935.483400462967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45935.483400462967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45935.483400462967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45935.483400462967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45935.483400462967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45935.483400462967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50"/>
      <c r="E14" s="131"/>
      <c r="F14" s="132"/>
      <c r="G14" s="133">
        <f ca="1">IFERROR(NOW()-F14,"-")</f>
        <v>45935.483400462967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45935.483400462967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45935.483400462967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45935.483400462967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45935.483400462967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45935.483400462967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45935.483400462967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45935.483400462967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45935.483400462967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45935.483400462967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45935.483400462967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45935.483400462967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45935.483400462967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45935.483400462967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45935.483400462967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45935.483400462967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45935.483400462967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45935.483400462967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45935.483400462967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45935.483400462967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45935.483400462967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45935.483400462967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45935.483400462967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45935.483400462967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45935.483400462967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45935.483400462967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45935.483400462967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45935.483400462967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45935.483400462967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45935.483400462967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45935.483400462967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45935.483400462967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45935.483400462967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45935.483400462967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45935.483400462967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45935.483400462967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45935.483400462967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45935.483400462967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45935.483400462967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45935.483400462967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45935.483400462967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45935.483400462967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45935.483400462967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45935.483400462967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45935.483400462967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45935.483400462967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45935.483400462967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45935.483400462967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45935.483400462967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45935.483400462967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45935.483400462967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45935.483400462967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45935.483400462967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45935.483400462967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45935.483400462967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45935.483400462967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45935.483400462967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45935.483400462967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45935.483400462967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45935.483400462967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45935.483400462967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45935.483400462967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45935.483400462967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45935.483400462967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45935.483400462967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45935.483400462967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45935.483400462967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45935.483400462967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45935.483400462967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45935.483400462967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45935.483400462967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45935.483400462967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45935.483400462967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45935.483400462967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45935.483400462967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45935.483400462967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45935.483400462967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45935.483400462967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45935.483400462967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45935.483400462967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45935.483400462967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45935.483400462967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45935.483400462967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45935.483400462967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45935.483400462967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45935.483400462967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45935.483400462967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45935.483400462967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45935.483400462967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45935.483400462967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45935.483400462967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45935.483400462967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45935.483400462967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45935.483400462967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45935.483400462967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45935.483400462967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45935.483400462967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45935.483400462967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45935.483400462967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45935.483400462967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45935.483400462967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45935.483400462967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45935.483400462967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45935.483400462967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45935.483400462967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45935.483400462967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45935.483400462967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45935.483400462967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45935.483400462967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45935.483400462967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45935.483400462967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45935.483400462967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45935.483400462967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45935.483400462967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45935.483400462967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45935.483400462967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45935.483400462967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45935.483400462967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45935.483400462967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45935.483400462967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45935.483400462967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45935.483400462967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45935.483400462967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45935.483400462967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45935.483400462967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45935.483400462967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45935.483400462967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45935.483400462967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45935.483400462967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45935.483400462967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45935.483400462967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45935.483400462967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45935.483400462967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45935.483400462967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45935.483400462967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45935.483400462967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45935.483400462967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45935.483400462967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45935.483400462967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45935.483400462967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45935.483400462967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45935.483400462967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45935.483400462967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45935.483400462967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45935.483400462967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45935.483400462967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45935.483400462967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45935.483400462967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45935.483400462967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45935.483400462967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45935.483400462967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45935.483400462967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45935.483400462967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45935.483400462967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45935.483400462967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45935.483400462967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45935.483400462967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45935.483400462967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45935.483400462967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45935.483400462967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45935.483400462967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45935.483400462967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45935.483400462967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45935.483400462967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45935.483400462967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45935.483400462967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45935.483400462967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45935.483400462967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45935.483400462967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45935.483400462967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45935.483400462967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45935.483400462967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45935.483400462967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45935.483400462967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45935.483400462967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45935.483400462967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45935.483400462967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45935.483400462967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45935.483400462967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45935.483400462967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45935.483400462967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45935.483400462967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45935.483400462967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45935.483400462967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45935.483400462967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45935.483400462967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45935.483400462967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45935.483400462967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45935.483400462967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45935.483400462967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45935.483400462967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45935.483400462967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45935.483400462967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45935.483400462967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45935.483400462967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45935.483400462967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45935.483400462967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45935.483400462967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45935.483400462967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45935.483400462967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45935.483400462967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45935.483400462967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45935.483400462967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45935.483400462967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45935.483400462967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45935.483400462967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45935.483400462967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45935.483400462967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45935.483400462967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45935.483400462967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45935.483400462967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45935.483400462967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45935.483400462967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45935.483400462967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45935.483400462967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45935.483400462967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45935.483400462967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45935.483400462967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45935.483400462967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45935.483400462967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45935.483400462967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45935.483400462967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45935.483400462967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45935.483400462967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45935.483400462967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45935.483400462967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45935.483400462967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45935.483400462967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45935.483400462967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45935.483400462967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45935.483400462967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45935.483400462967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45935.483400462967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45935.483400462967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45935.483400462967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45935.483400462967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45935.483400462967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45935.483400462967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45935.483400462967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45935.483400462967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45935.483400462967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45935.483400462967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45935.483400462967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45935.483400462967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45935.483400462967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45935.483400462967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45935.483400462967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45935.483400462967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45935.483400462967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45935.483400462967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45935.483400462967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45935.483400462967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45935.483400462967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45935.483400462967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45935.483400462967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45935.483400462967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45935.483400462967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45935.483400462967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45935.483400462967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45935.483400462967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45935.483400462967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45935.483400462967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45935.483400462967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45935.483400462967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45935.483400462967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45935.483400462967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45935.483400462967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45935.483400462967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45935.483400462967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45935.483400462967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45935.483400462967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45935.483400462967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45935.483400462967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45935.483400462967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45935.483400462967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45935.483400462967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45935.483400462967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45935.483400462967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45935.483400462967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45935.483400462967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45935.483400462967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45935.483400462967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45935.483400462967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45935.483400462967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0.10893287037470145</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45935.483400462967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45935.483400462967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45935.483400462967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45935.483400462967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45935.483400462967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45935.483400462967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45935.483400462967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45935.483400462967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45935.483400462967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45935.483400462967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45935.483400462967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45935.483400462967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45935.483400462967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45935.483400462967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45935.483400462967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45935.483400462967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45935.483400462967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45935.483400462967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45935.483400462967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45935.483400462967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45935.483400462967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45935.483400462967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45935.483400462967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45935.483400462967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45935.483400462967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45935.483400462967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45935.483400462967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45935.483400462967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45935.483400462967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45935.483400462967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45935.483400462967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45935.483400462967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45935.483400462967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45935.483400462967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45935.483400462967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45935.483400462967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45935.483400462967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45935.483400462967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45935.483400462967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45935.483400462967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45935.483400462967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45935.483400462967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45935.483400462967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45935.483400462967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45935.483400462967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45935.483400462967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45935.483400462967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45935.483400462967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45935.483400462967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45935.483400462967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45935.483400462967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45935.483400462967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45935.483400462967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45935.483400462967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45935.483400462967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45935.483400462967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45935.483400462967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45935.483400462967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45935.483400462967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45935.483400462967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45935.483400462967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45935.483400462967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45935.483400462967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45935.483400462967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45935.483400462967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45935.483400462967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45935.483400462967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45935.483400462967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45935.483400462967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45935.483400462967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45935.483400462967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45935.483400462967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45935.483400462967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45935.483400462967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45935.483400462967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45935.483400462967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45935.483400462967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45935.483400462967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45935.483400462967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45935.483400462967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45935.483400462967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45935.483400462967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45935.483400462967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45935.483400462967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45935.483400462967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45935.483400462967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45935.483400462967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45935.483400462967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45935.483400462967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45935.483400462967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45935.483400462967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45935.483400462967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45935.483400462967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45935.483400462967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45935.483400462967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45935.483400462967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45935.483400462967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45935.483400462967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45935.483400462967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45935.483400462967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45935.483400462967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45935.483400462967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45935.483400462967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45935.483400462967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45935.483400462967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45935.483400462967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45935.483400462967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45935.483400462967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45935.483400462967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45935.483400462967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45935.483400462967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45935.483400462967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45935.483400462967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45935.483400462967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45935.483400462967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45935.483400462967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45935.483400462967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45935.483400462967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45935.483400462967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45935.483400462967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45935.483400462967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45935.483400462967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45935.483400462967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45935.483400462967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45935.483400462967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45935.483400462967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45935.483400462967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45935.483400462967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45935.483400462967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45935.483400462967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45935.483400462967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45935.483400462967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45935.483400462967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45935.483400462967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45935.483400462967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45935.483400462967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45935.483400462967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45935.483400462967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45935.483400462967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45935.483400462967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45935.483400462967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45935.483400462967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45935.483400462967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45935.483400462967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45935.483400462967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45935.483400462967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45935.483400462967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45935.483400462967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45935.483400462967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45935.483400462967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45935.483400462967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45935.483400462967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45935.483400462967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45935.483400462967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45935.483400462967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45935.483400462967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45935.483400462967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45935.483400462967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45935.483400462967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45935.483400462967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45935.483400462967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45935.483400462967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45935.483400462967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45935.483400462967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45935.483400462967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45935.483400462967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45935.483400462967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45935.483400462967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45935.483400462967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45935.483400462967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45935.483400462967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45935.483400462967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45935.483400462967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45935.483400462967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45935.483400462967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45935.483400462967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45935.483400462967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45935.483400462967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45935.483400462967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45935.483400462967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45935.483400462967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45935.483400462967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45935.483400462967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45935.483400462967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45935.483400462967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45935.483400462967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45935.483400462967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45935.483400462967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45935.483400462967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45935.483400462967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45935.483400462967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45935.483400462967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45935.483400462967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45935.483400462967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45935.483400462967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45935.483400462967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45935.483400462967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45935.483400462967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45935.483400462967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45935.483400462967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45935.483400462967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45935.483400462967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45935.483400462967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45935.483400462967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45935.483400462967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45935.483400462967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45935.483400462967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45935.483400462967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45935.483400462967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45935.483400462967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45935.483400462967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45935.483400462967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45935.483400462967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45935.483400462967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45935.483400462967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45935.483400462967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45935.483400462967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45935.483400462967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45935.483400462967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45935.483400462967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45935.483400462967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45935.483400462967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45935.483400462967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45935.483400462967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45935.483400462967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45935.483400462967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45935.483400462967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45935.483400462967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45935.483400462967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45935.483400462967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45935.483400462967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45935.483400462967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45935.483400462967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45935.483400462967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45935.483400462967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45935.483400462967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45935.483400462967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45935.483400462967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45935.483400462967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45935.483400462967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45935.483400462967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45935.483400462967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45935.483400462967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45935.483400462967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45935.483400462967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45935.483400462967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45935.483400462967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45935.483400462967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45935.483400462967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45935.483400462967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45935.483400462967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45935.483400462967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45935.483400462967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45935.483400462967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45935.483400462967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45935.483400462967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45935.483400462967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45935.483400462967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45935.483400462967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45935.483400462967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45935.483400462967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45935.483400462967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45935.483400462967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45935.483400462967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45935.483400462967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45935.483400462967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45935.483400462967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45935.483400462967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45935.483400462967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45935.483400462967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45935.483400462967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45935.483400462967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45935.483400462967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45935.483400462967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45935.483400462967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45935.483400462967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45935.483400462967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45935.483400462967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45935.483400462967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45935.483400462967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45935.483400462967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45935.483400462967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45935.483400462967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45935.483400462967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45935.483400462967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45935.483400462967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45935.483400462967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45935.483400462967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45935.483400462967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45935.483400462967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45935.483400462967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45935.483400462967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45935.483400462967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45935.483400462967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45935.483400462967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45935.483400462967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45935.483400462967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45935.483400462967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45935.483400462967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45935.483400462967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45935.483400462967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45935.483400462967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45935.483400462967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45935.483400462967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45935.483400462967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45935.483400462967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45935.483400462967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45935.483400462967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45935.483400462967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45935.483400462967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45935.483400462967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45935.483400462967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45935.483400462967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45935.483400462967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45935.483400462967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45935.483400462967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45935.483400462967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45935.483400462967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45935.483400462967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45935.483400462967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45935.483400462967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45935.483400462967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45935.483400462967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45935.483400462967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45935.483400462967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45935.483400462967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45935.483400462967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45935.483400462967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45935.483400462967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45935.483400462967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45935.483400462967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45935.483400462967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45935.483400462967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45935.483400462967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45935.483400462967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45935.483400462967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45935.483400462967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45935.483400462967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45935.483400462967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45935.483400462967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45935.483400462967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45935.483400462967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45935.483400462967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45935.483400462967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45935.483400462967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45935.483400462967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45935.483400462967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45935.483400462967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45935.483400462967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45935.483400462967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45935.483400462967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45935.483400462967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45935.483400462967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45935.483400462967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45935.483400462967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45935.483400462967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45935.483400462967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45935.483400462967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45935.483400462967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45935.483400462967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45935.483400462967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45935.483400462967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45935.483400462967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45935.483400462967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45935.483400462967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45935.483400462967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45935.483400462967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45935.483400462967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45935.483400462967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45935.483400462967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45935.483400462967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45935.483400462967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45935.483400462967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45935.483400462967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45935.483400462967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45935.483400462967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45935.483400462967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45935.483400462967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45935.483400462967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45935.483400462967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45935.483400462967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45935.483400462967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45935.483400462967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45935.483400462967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45935.483400462967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45935.483400462967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45935.483400462967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45935.483400462967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45935.483400462967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45935.483400462967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45935.483400462967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45935.483400462967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45935.483400462967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45935.483400462967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45935.483400462967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45935.483400462967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45935.483400462967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45935.483400462967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45935.483400462967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45935.483400462967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45935.483400462967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45935.483400462967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45935.483400462967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45935.483400462967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45935.483400462967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45935.483400462967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45935.483400462967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45935.483400462967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45935.483400462967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45935.483400462967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45935.483400462967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45935.483400462967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45935.483400462967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45935.483400462967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45935.483400462967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45935.483400462967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45935.483400462967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45935.483400462967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45935.483400462967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45935.483400462967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45935.483400462967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45935.483400462967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45935.483400462967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45935.483400462967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45935.483400462967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45935.483400462967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45935.483400462967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45935.483400462967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45935.483400462967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45935.483400462967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45935.483400462967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45935.483400462967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45935.483400462967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45935.483400462967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45935.483400462967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45935.483400462967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45935.483400462967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45935.483400462967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45935.483400462967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45935.483400462967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45935.483400462967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45935.483400462967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45935.483400462967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45935.483400462967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45935.483400462967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45935.483400462967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45935.483400462967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45935.483400462967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45935.483400462967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45935.483400462967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45935.483400462967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45935.483400462967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45935.483400462967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45935.483400462967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45935.483400462967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45935.483400462967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45935.483400462967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45935.483400462967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45935.483400462967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45935.483400462967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45935.483400462967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45935.483400462967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45935.483400462967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45935.483400462967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45935.483400462967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45935.483400462967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45935.483400462967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45935.483400462967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45935.483400462967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45935.483400462967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45935.483400462967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45935.483400462967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45935.483400462967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45935.483400462967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45935.483400462967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45935.483400462967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45935.483400462967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45935.483400462967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45935.483400462967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45935.483400462967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45935.483400462967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45935.483400462967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45935.483400462967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45935.483400462967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45935.483400462967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45935.483400462967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45935.483400462967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45935.483400462967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45935.483400462967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45935.483400462967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45935.483400462967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45935.483400462967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45935.483400462967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45935.483400462967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45935.483400462967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45935.483400462967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45935.483400462967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45935.483400462967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45935.483400462967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45935.483400462967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45935.483400462967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45935.483400462967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45935.483400462967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45935.483400462967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45935.483400462967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45935.483400462967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45935.483400462967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45935.483400462967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45935.483400462967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45935.483400462967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45935.483400462967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45935.483400462967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45935.483400462967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45935.483400462967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45935.483400462967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45935.483400462967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45935.483400462967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45935.483400462967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45935.483400462967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45935.483400462967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45935.483400462967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45935.483400462967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45935.483400462967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45935.483400462967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45935.483400462967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45935.483400462967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45935.483400462967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45935.483400462967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45935.483400462967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45935.483400462967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45935.483400462967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45935.483400462967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45935.483400462967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45935.483400462967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45935.483400462967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45935.483400462967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45935.483400462967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45935.483400462967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45935.483400462967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45935.483400462967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45935.483400462967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45935.483400462967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45935.483400462967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45935.483400462967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45935.483400462967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45935.483400462967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45935.483400462967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45935.483400462967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45935.483400462967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45935.483400462967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45935.483400462967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45935.483400462967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45935.483400462967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45935.483400462967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45935.483400462967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45935.483400462967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45935.483400462967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45935.483400462967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45935.483400462967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45935.483400462967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45935.483400462967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45935.483400462967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45935.483400462967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45935.483400462967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45935.483400462967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45935.483400462967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45935.483400462967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45935.483400462967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45935.483400462967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45935.483400462967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45935.483400462967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45935.483400462967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45935.483400462967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45935.483400462967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45935.483400462967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45935.483400462967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45935.483400462967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45935.483400462967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45935.483400462967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45935.483400462967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45935.483400462967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45935.483400462967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45935.483400462967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45935.483400462967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45935.483400462967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45935.483400462967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45935.483400462967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45935.483400462967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45935.483400462967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45935.483400462967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45935.483400462967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45935.483400462967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45935.483400462967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45935.483400462967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45935.483400462967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45935.483400462967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45935.483400462967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45935.483400462967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45935.483400462967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45935.483400462967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45935.483400462967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45935.483400462967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45935.483400462967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45935.483400462967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45935.483400462967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45935.483400462967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45935.483400462967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45935.483400462967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45935.483400462967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45935.483400462967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45935.483400462967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45935.483400462967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45935.483400462967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45935.483400462967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45935.483400462967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45935.483400462967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45935.483400462967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45935.483400462967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45935.483400462967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45935.483400462967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45935.483400462967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45935.483400462967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45935.483400462967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45935.483400462967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45935.483400462967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45935.483400462967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45935.483400462967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45935.483400462967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45935.483400462967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45935.483400462967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45935.483400462967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45935.483400462967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45935.483400462967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45935.483400462967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45935.483400462967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45935.483400462967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45935.483400462967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45935.483400462967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45935.483400462967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45935.483400462967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45935.483400462967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45935.483400462967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45935.483400462967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45935.483400462967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45935.483400462967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45935.483400462967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45935.483400462967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45935.483400462967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45935.483400462967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45935.483400462967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45935.483400462967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45935.483400462967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45935.483400462967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45935.483400462967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45935.483400462967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45935.483400462967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45935.483400462967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45935.483400462967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45935.483400462967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45935.483400462967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45935.483400462967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45935.483400462967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45935.483400462967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45935.483400462967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45935.483400462967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45935.483400462967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45935.483400462967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45935.483400462967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45935.483400462967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45935.483400462967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45935.483400462967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45935.483400462967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45935.483400462967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45935.483400462967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45935.483400462967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45935.483400462967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45935.483400462967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45935.483400462967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45935.483400462967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45935.483400462967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45935.483400462967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45935.483400462967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45935.483400462967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45935.483400462967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45935.483400462967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45935.483400462967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45935.483400462967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45935.483400462967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45935.483400462967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45935.483400462967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45935.483400462967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45935.483400462967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45935.483400462967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45935.483400462967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45935.483400462967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45935.483400462967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45935.483400462967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45935.483400462967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45935.483400462967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45935.483400462967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45935.483400462967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45935.483400462967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45935.483400462967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45935.483400462967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45935.483400462967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45935.483400462967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45935.483400462967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45935.483400462967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45935.483400462967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45935.483400462967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45935.483400462967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45935.483400462967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45935.483400462967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45935.483400462967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45935.483400462967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45935.483400462967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45935.483400462967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45935.483400462967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45935.483400462967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45935.483400462967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45935.483400462967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45935.483400462967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45935.483400462967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45935.483400462967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45935.483400462967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45935.483400462967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45935.483400462967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45935.483400462967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45935.483400462967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45935.483400462967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45935.483400462967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45935.483400462967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45935.483400462967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45935.483400462967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45935.483400462967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45935.483400462967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45935.483400462967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45935.483400462967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45935.483400462967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45935.483400462967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45935.483400462967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45935.483400462967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45935.483400462967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45935.483400462967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45935.483400462967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45935.483400462967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45935.483400462967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45935.483400462967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45935.483400462967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45935.483400462967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45935.483400462967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45935.483400462967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45935.483400462967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45935.483400462967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45935.483400462967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45935.483400462967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45935.483400462967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45935.483400462967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45935.483400462967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45935.483400462967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45935.483400462967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45935.483400462967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45935.483400462967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45935.483400462967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45935.483400462967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45935.483400462967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45935.483400462967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45935.483400462967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45935.483400462967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45935.483400462967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45935.483400462967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45935.483400462967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45935.483400462967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45935.483400462967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45935.483400462967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45935.483400462967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45935.483400462967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45935.483400462967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45935.483400462967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45935.483400462967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45935.483400462967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45935.483400462967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45935.483400462967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45935.483400462967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45935.483400462967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45935.483400462967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45935.483400462967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45935.483400462967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45935.483400462967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45935.483400462967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45935.483400462967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45935.483400462967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45935.483400462967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45935.483400462967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45935.483400462967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45935.483400462967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45935.483400462967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45935.483400462967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45935.483400462967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45935.483400462967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45935.483400462967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45935.483400462967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45935.483400462967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45935.483400462967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45935.483400462967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45935.483400462967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45935.483400462967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45935.483400462967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45935.483400462967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45935.483400462967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45935.483400462967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45935.483400462967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45935.483400462967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45935.483400462967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45935.483400462967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45935.483400462967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45935.483400462967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45935.483400462967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45935.483400462967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45935.483400462967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45935.483400462967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45935.483400462967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45935.483400462967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45935.483400462967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45935.483400462967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45935.483400462967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45935.483400462967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45935.483400462967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45935.483400462967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45935.483400462967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45935.483400462967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45935.483400462967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45935.483400462967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45935.483400462967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45935.483400462967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45935.483400462967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45935.483400462967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45935.483400462967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45935.483400462967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45935.483400462967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45935.483400462967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45935.483400462967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45935.483400462967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45935.483400462967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45935.483400462967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45935.483400462967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45935.483400462967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45935.483400462967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45935.483400462967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45935.483400462967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45935.483400462967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45935.483400462967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45935.483400462967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45935.483400462967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45935.483400462967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45935.483400462967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45935.483400462967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45935.483400462967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45935.483400462967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45935.483400462967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45935.483400462967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45935.483400462967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45935.483400462967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45935.483400462967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45935.483400462967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45935.483400462967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45935.483400462967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45935.483400462967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45935.483400462967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45935.483400462967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45935.483400462967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45935.483400462967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45935.483400462967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45935.483400462967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45935.483400462967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45935.483400462967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45935.483400462967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45935.483400462967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45935.483400462967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45935.483400462967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45935.483400462967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45935.483400462967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45935.483400462967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45935.483400462967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45935.483400462967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45935.483400462967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45935.483400462967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45935.483400462967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45935.483400462967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45935.483400462967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45935.483400462967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45935.483400462967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45935.483400462967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45935.483400462967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45935.483400462967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45935.483400462967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45935.483400462967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45935.483400462967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45935.483400462967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45935.483400462967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45935.483400462967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45935.483400462967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45935.483400462967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45935.483400462967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45935.483400462967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45935.483400462967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45935.483400462967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45935.483400462967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45935.483400462967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45935.483400462967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45935.483400462967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45935.483400462967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45935.483400462967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45935.483400462967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45935.483400462967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45935.483400462967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45935.483400462967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45935.483400462967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45935.483400462967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45935.483400462967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45935.483400462967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45935.483400462967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45935.483400462967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45935.483400462967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45935.483400462967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45935.483400462967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45935.483400462967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45935.483400462967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45935.483400462967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45935.483400462967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45935.483400462967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45935.483400462967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45935.483400462967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45935.483400462967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45935.483400462967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45935.483400462967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45935.483400462967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45935.483400462967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45935.483400462967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45935.483400462967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45935.483400462967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45935.483400462967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45935.483400462967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45935.483400462967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45935.483400462967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45935.483400462967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45935.483400462967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45935.483400462967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45935.483400462967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45935.483400462967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45935.483400462967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45935.483400462967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45935.483400462967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45935.483400462967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45935.483400462967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45935.483400462967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45935.483400462967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45935.483400462967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45935.483400462967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45935.483400462967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45935.483400462967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45935.483400462967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45935.483400462967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45935.483400462967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45935.483400462967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45935.483400462967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45935.483400462967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45935.483400462967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45935.483400462967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45935.483400462967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45935.483400462967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45935.483400462967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45935.483400462967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45935.483400462967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45935.483400462967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45935.483400462967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45935.483400462967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45935.483400462967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45935.483400462967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45935.483400462967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45935.483400462967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45935.483400462967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45935.483400462967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45935.483400462967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45935.483400462967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45935.483400462967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45935.483400462967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45935.483400462967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45935.483400462967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45935.483400462967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45935.483400462967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45935.483400462967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45935.483400462967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45935.483400462967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45935.483400462967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45935.483400462967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45935.483400462967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45935.483400462967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45935.483400462967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45935.483400462967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45935.483400462967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45935.483400462967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45935.483400462967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45935.483400462967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45935.483400462967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45935.483400462967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45935.483400462967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45935.483400462967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45935.483400462967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45935.483400462967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45935.483400462967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45935.483400462967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45935.483400462967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45935.483400462967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45935.483400462967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45935.483400462967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45935.483400462967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45935.483400462967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45935.483400462967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45935.483400462967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45935.483400462967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45935.483400462967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45935.483400462967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45935.483400462967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45935.483400462967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45935.483400462967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45935.483400462967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45935.483400462967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45935.483400462967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45935.483400462967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45935.483400462967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45935.483400462967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45935.483400462967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45935.483400462967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45935.483400462967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45935.483400462967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45935.483400462967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45935.483400462967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45935.483400462967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45935.483400462967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45935.483400462967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45935.483400462967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45935.483400462967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45935.483400462967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45935.483400462967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45935.483400462967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45935.483400462967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45935.483400462967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45935.483400462967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45935.483400462967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45935.483400462967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45935.483400462967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45935.483400462967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45935.483400462967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45935.483400462967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45935.483400462967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45935.483400462967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45935.483400462967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45935.483400462967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45935.483400462967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45935.483400462967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45935.483400462967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45935.483400462967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45935.483400462967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45935.483400462967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45935.483400462967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45935.483400462967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45935.483400462967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45935.483400462967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45935.483400462967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45935.483400462967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45935.483400462967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45935.483400462967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45935.483400462967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45935.483400462967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45935.483400462967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45935.483400462967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45935.483400462967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45935.483400462967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45935.483400462967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45935.483400462967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45935.483400462967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45935.483400462967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45935.483400462967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45935.483400462967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45935.483400462967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45935.483400462967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45935.483400462967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45935.483400462967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45935.483400462967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45935.483400462967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45935.483400462967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45935.483400462967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45935.483400462967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45935.483400462967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45935.483400462967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45935.483400462967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45935.483400462967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45935.483400462967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45935.483400462967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45935.483400462967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45935.483400462967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45935.483400462967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45935.483400462967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45935.483400462967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45935.483400462967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45935.483400462967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45935.483400462967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45935.483400462967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45935.483400462967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45935.483400462967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45935.483400462967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45935.483400462967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45935.483400462967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45935.483400462967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45935.483400462967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45935.483400462967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45935.483400462967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45935.483400462967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45935.483400462967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45935.483400462967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45935.483400462967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45935.483400462967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45935.483400462967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45935.483400462967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45935.483400462967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45935.483400462967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45935.483400462967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45935.483400462967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45935.483400462967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45935.483400462967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45935.483400462967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45935.483400462967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45935.483400462967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45935.483400462967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45935.483400462967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45935.483400462967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45935.483400462967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45935.483400462967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45935.483400462967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45935.483400462967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45935.483400462967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45935.483400462967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45935.483400462967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45935.483400462967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45935.483400462967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45935.483400462967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45935.483400462967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45935.483400462967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45935.483400462967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45935.483400462967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45935.483400462967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45935.483400462967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45935.483400462967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45935.483400462967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45935.483400462967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45935.483400462967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45935.483400462967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45935.483400462967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45935.483400462967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45935.483400462967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45935.483400462967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45935.483400462967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45935.483400462967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45935.483400462967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45935.483400462967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45935.483400462967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45935.483400462967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45935.483400462967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45935.483400462967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45935.483400462967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45935.483400462967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45935.483400462967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45935.483400462967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45935.483400462967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45935.483400462967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45935.483400462967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45935.483400462967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45935.483400462967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45935.483400462967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45935.483400462967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45935.483400462967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45935.483400462967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45935.483400462967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45935.483400462967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45935.483400462967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45935.483400462967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45935.483400462967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45935.483400462967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45935.483400462967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45935.483400462967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45935.483400462967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45935.483400462967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45935.483400462967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45935.483400462967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45935.483400462967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45935.483400462967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45935.483400462967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45935.483400462967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45935.483400462967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45935.483400462967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45935.483400462967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45935.483400462967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45935.483400462967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45935.483400462967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45935.483400462967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45935.483400462967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45935.483400462967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45935.483400462967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45935.483400462967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45935.483400462967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45935.483400462967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45935.483400462967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45935.483400462967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45935.483400462967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45935.483400462967</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F13" sqref="F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232.00268287037034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4.5931226851898828</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0.48808796296361834</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0.32645601851982065</v>
      </c>
      <c r="H5" s="113">
        <v>45935.07104166667</v>
      </c>
      <c r="I5" s="110" t="str">
        <f>IFERROR(VLOOKUP(D5,DB!A:F,6,0),"")</f>
        <v>Generator-SG</v>
      </c>
      <c r="J5" s="110" t="str">
        <f>IFERROR(VLOOKUP(D5,DB!A:G,7,0),"")</f>
        <v>Good</v>
      </c>
      <c r="K5" s="115" t="s">
        <v>39066</v>
      </c>
      <c r="L5" s="107" t="str">
        <f>IFERROR(VLOOKUP(D5,DB!A:I,9,0),"")</f>
        <v>Latis</v>
      </c>
    </row>
    <row r="6" spans="1:16" ht="19.5" customHeight="1">
      <c r="A6" s="110" t="s">
        <v>39067</v>
      </c>
      <c r="B6" s="110" t="str">
        <f>IFERROR(VLOOKUP(D6,DB!A:K,11,0),"")</f>
        <v>R4</v>
      </c>
      <c r="C6" s="111">
        <v>3</v>
      </c>
      <c r="D6" s="107" t="s">
        <v>25482</v>
      </c>
      <c r="E6" s="112" t="s">
        <v>38967</v>
      </c>
      <c r="F6" s="113">
        <v>45935.425578703704</v>
      </c>
      <c r="G6" s="114">
        <f ca="1">IFERROR(NOW()-F6,"")</f>
        <v>5.7821759262878913E-2</v>
      </c>
      <c r="H6" s="113">
        <v>45935.417083333334</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37501</v>
      </c>
      <c r="E7" s="112" t="s">
        <v>38964</v>
      </c>
      <c r="F7" s="113">
        <v>45935.423506944448</v>
      </c>
      <c r="G7" s="114">
        <f ca="1">IFERROR(NOW()-F7,"")</f>
        <v>5.9893518518947531E-2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39070</v>
      </c>
      <c r="B8" s="110" t="str">
        <f>IFERROR(VLOOKUP(D8,DB!A:K,11,0),"")</f>
        <v>R4</v>
      </c>
      <c r="C8" s="111">
        <v>1</v>
      </c>
      <c r="D8" s="107" t="s">
        <v>24468</v>
      </c>
      <c r="E8" s="112" t="s">
        <v>38964</v>
      </c>
      <c r="F8" s="113"/>
      <c r="G8" s="114">
        <f ca="1">IFERROR(NOW()-F8,"")</f>
        <v>45935.483400462967</v>
      </c>
      <c r="H8" s="113">
        <v>45935.419340277775</v>
      </c>
      <c r="I8" s="110" t="str">
        <f>IFERROR(VLOOKUP(D8,DB!A:F,6,0),"")</f>
        <v>SCECO</v>
      </c>
      <c r="J8" s="110" t="str">
        <f>IFERROR(VLOOKUP(D8,DB!A:G,7,0),"")</f>
        <v>Dead</v>
      </c>
      <c r="K8" s="115" t="s">
        <v>39068</v>
      </c>
      <c r="L8" s="107" t="str">
        <f>IFERROR(VLOOKUP(D8,DB!A:I,9,0),"")</f>
        <v>Latis</v>
      </c>
    </row>
    <row r="9" spans="1:16" ht="15" customHeight="1">
      <c r="A9" s="110"/>
      <c r="B9" s="110" t="str">
        <f>IFERROR(VLOOKUP(D9,DB!A:K,11,0),"")</f>
        <v/>
      </c>
      <c r="C9" s="111"/>
      <c r="D9" s="107"/>
      <c r="E9" s="112"/>
      <c r="F9" s="113"/>
      <c r="G9" s="114">
        <f ca="1">IFERROR(NOW()-F9,"")</f>
        <v>45935.483400462967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45935.483400462967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45935.483400462967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45935.483400462967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45935.483400462967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45935.483400462967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45935.483400462967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45935.483400462967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45935.483400462967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45935.483400462967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45935.483400462967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45935.483400462967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45935.483400462967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45935.483400462967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45935.483400462967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45935.483400462967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45935.483400462967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45935.483400462967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45935.483400462967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45935.483400462967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45935.483400462967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45935.483400462967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45935.483400462967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45935.483400462967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45935.483400462967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45935.483400462967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45935.483400462967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45935.483400462967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45935.483400462967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45935.483400462967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45935.483400462967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45935.483400462967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45935.483400462967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45935.483400462967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45935.483400462967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45935.483400462967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45935.483400462967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45935.483400462967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45935.483400462967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45935.483400462967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45935.483400462967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45935.483400462967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45935.483400462967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45935.483400462967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45935.483400462967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45935.483400462967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45935.483400462967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45935.483400462967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45935.483400462967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45935.483400462967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45935.483400462967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45935.483400462967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45935.483400462967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45935.483400462967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45935.483400462967</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43.651340277778218</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9.2945231481498922</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45935.483400462967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45935.483400462967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45935.483400462967</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45935.483400462967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45935.483400462967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45935.483400462967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45935.483400462967</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45935.483400462967</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45935.483400462967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45935.483400462967</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45935.483400462967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45935.483400462967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45935.483400462967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45935.483400462967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45935.483400462967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45935.483400462967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45935.483400462967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45935.483400462967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45935.483400462967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45935.483400462967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45935.483400462967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45935.483400462967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45935.483400462967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45935.483400462967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45935.483400462967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45935.483400462967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45935.483400462967</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45935.483400462967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45935.483400462967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45935.483400462967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45935.483400462967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45935.483400462967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45935.483400462967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45935.483400462967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45935.483400462967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45935.483400462967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45935.483400462967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45935.483400462967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45935.483400462967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45935.483400462967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45935.483400462967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45935.483400462967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45935.483400462967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45935.483400462967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45935.483400462967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45935.483400462967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45935.483400462967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45935.483400462967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45935.483400462967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45935.483400462967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45935.483400462967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45935.483400462967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45935.483400462967</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45935.483400462967</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45935.483400462967</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45935.483400462967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45935.483400462967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45935.483400462967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45935.483400462967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45935.483400462967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45935.483400462967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45935.483400462967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45935.483400462967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45935.483400462967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45935.483400462967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45935.483400462967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45935.483400462967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45935.483400462967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45935.483400462967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45935.483400462967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45935.483400462967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45935.483400462967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45935.483400462967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45935.483400462967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45935.483400462967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45935.483400462967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45935.483400462967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45935.483400462967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45935.483400462967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45935.483400462967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45935.483400462967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45935.483400462967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45935.483400462967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45935.483400462967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45935.483400462967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45935.483400462967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45935.483400462967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45935.483400462967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45935.483400462967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45935.483400462967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45935.483400462967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45935.483400462967</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45935.483400462967</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45935.483400462967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45935.483400462967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45935.483400462967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45935.483400462967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45935.483400462967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45935.483400462967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45935.483400462967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45935.483400462967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45935.483400462967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45935.483400462967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45935.483400462967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45935.483400462967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45935.483400462967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45935.483400462967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45935.483400462967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45935.483400462967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45935.483400462967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45935.483400462967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45935.483400462967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45935.483400462967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45935.483400462967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45935.483400462967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45935.483400462967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45935.483400462967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45935.483400462967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45935.483400462967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45935.483400462967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45935.483400462967</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45935.483400462967</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45935.483400462967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45935.483400462967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45935.483400462967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45935.483400462967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45935.483400462967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45935.483400462967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45935.483400462967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45935.483400462967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45935.483400462967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45935.483400462967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45935.483400462967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45935.483400462967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45935.483400462967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45935.483400462967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45935.483400462967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45935.483400462967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45935.483400462967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45935.483400462967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45935.483400462967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45935.483400462967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45935.483400462967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45935.483400462967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45935.483400462967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45935.483400462967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45935.483400462967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45935.483400462967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45935.483400462967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45935.483400462967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45935.483400462967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45935.483400462967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45935.483400462967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45935.483400462967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45935.483400462967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45935.483400462967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45935.483400462967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45935.483400462967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45935.483400462967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45935.483400462967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45935.483400462967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45935.483400462967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45935.483400462967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45935.483400462967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45935.483400462967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45935.483400462967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45935.483400462967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45935.483400462967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45935.483400462967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45935.483400462967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45935.483400462967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45935.483400462967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45935.483400462967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45935.483400462967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45935.483400462967</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45935.483400462967</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8"/>
  <sheetViews>
    <sheetView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8.7105532407440478</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1.602428240745212</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1.7780763888949878</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0.5411550925928168</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2</v>
      </c>
      <c r="D6" s="120" t="s">
        <v>34039</v>
      </c>
      <c r="E6" s="137" t="s">
        <v>38964</v>
      </c>
      <c r="F6" s="139">
        <v>45935.431435185186</v>
      </c>
      <c r="G6" s="89">
        <f ca="1">IFERROR(NOW()-F6,"-")</f>
        <v>5.1965277780254837E-2</v>
      </c>
      <c r="H6" s="139">
        <v>45935.421168981484</v>
      </c>
      <c r="I6" s="120" t="str">
        <f>IFERROR(VLOOKUP(D6,DB!A:F,6,0),"")</f>
        <v>SCECO</v>
      </c>
      <c r="J6" s="120" t="str">
        <f>IFERROR(VLOOKUP(D6,DB!A:G,7,0),"")</f>
        <v>Dead</v>
      </c>
      <c r="K6" s="137" t="s">
        <v>39083</v>
      </c>
      <c r="L6" s="126" t="str">
        <f>IFERROR(VLOOKUP(D6,DB!A:I,9,0),"")</f>
        <v>Latis</v>
      </c>
      <c r="M6" s="137"/>
    </row>
    <row r="7" spans="1:16383" ht="31.5" customHeight="1">
      <c r="A7" s="121" t="s">
        <v>39084</v>
      </c>
      <c r="B7" s="120" t="str">
        <f>IFERROR(VLOOKUP(D7,DB!A:K,11,0),"")</f>
        <v>R6</v>
      </c>
      <c r="C7" s="137">
        <v>1</v>
      </c>
      <c r="D7" s="120" t="s">
        <v>34030</v>
      </c>
      <c r="E7" s="137" t="s">
        <v>38967</v>
      </c>
      <c r="F7" s="137"/>
      <c r="G7" s="89">
        <f ca="1">IFERROR(NOW()-F7,"-")</f>
        <v>45935.483400462967</v>
      </c>
      <c r="H7" s="139">
        <v>45935.421168981484</v>
      </c>
      <c r="I7" s="120" t="str">
        <f>IFERROR(VLOOKUP(D7,DB!A:F,6,0),"")</f>
        <v>SCECO</v>
      </c>
      <c r="J7" s="120" t="str">
        <f>IFERROR(VLOOKUP(D7,DB!A:G,7,0),"")</f>
        <v>Vandalized</v>
      </c>
      <c r="K7" s="137" t="s">
        <v>39085</v>
      </c>
      <c r="L7" s="126" t="str">
        <f>IFERROR(VLOOKUP(D7,DB!A:I,9,0),"")</f>
        <v>Latis</v>
      </c>
      <c r="M7" s="137"/>
    </row>
    <row r="8" spans="1:16383" ht="31.5" customHeight="1">
      <c r="A8" s="121"/>
      <c r="B8" s="120" t="str">
        <f>IFERROR(VLOOKUP(D8,DB!A:K,11,0),"")</f>
        <v/>
      </c>
      <c r="C8" s="137"/>
      <c r="D8" s="120"/>
      <c r="E8" s="137"/>
      <c r="F8" s="137"/>
      <c r="G8" s="89">
        <f ca="1">IFERROR(NOW()-F8,"-")</f>
        <v>45935.483400462967</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20"/>
      <c r="E9" s="137"/>
      <c r="F9" s="137"/>
      <c r="G9" s="89">
        <f ca="1">IFERROR(NOW()-F9,"-")</f>
        <v>45935.483400462967</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42"/>
      <c r="E10" s="137"/>
      <c r="F10" s="137"/>
      <c r="G10" s="89">
        <f ca="1">IFERROR(NOW()-F10,"-")</f>
        <v>45935.483400462967</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45935.483400462967</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51"/>
      <c r="E12" s="137"/>
      <c r="F12" s="137"/>
      <c r="G12" s="89">
        <f ca="1">IFERROR(NOW()-F12,"-")</f>
        <v>45935.483400462967</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22"/>
      <c r="D13" s="120"/>
      <c r="E13" s="123"/>
      <c r="F13" s="124"/>
      <c r="G13" s="89">
        <f ca="1">IFERROR(NOW()-F13,"-")</f>
        <v>45935.483400462967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45935.483400462967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45935.483400462967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45935.483400462967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45935.483400462967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45935.483400462967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45935.483400462967</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45935.483400462967</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45935.483400462967</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45935.483400462967</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45935.483400462967</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45935.483400462967</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45935.483400462967</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45935.483400462967</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45935.483400462967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45935.483400462967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45935.483400462967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45935.483400462967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45935.483400462967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45935.483400462967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45935.483400462967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45935.483400462967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45935.483400462967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45935.483400462967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45935.483400462967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45935.483400462967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45935.483400462967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45935.483400462967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45935.483400462967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45935.483400462967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45935.483400462967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45935.483400462967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45935.483400462967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45935.483400462967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45935.483400462967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45935.483400462967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45935.483400462967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45935.483400462967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45935.483400462967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45935.483400462967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45935.483400462967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45935.483400462967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45935.483400462967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45935.483400462967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45935.483400462967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45935.483400462967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45935.483400462967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45935.483400462967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45935.483400462967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45935.483400462967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45935.483400462967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45935.483400462967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45935.483400462967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45935.483400462967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45935.483400462967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45935.483400462967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45935.483400462967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45935.483400462967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45935.483400462967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45935.483400462967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45935.483400462967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45935.483400462967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45935.483400462967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45935.483400462967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45935.483400462967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45935.483400462967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45935.483400462967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45935.483400462967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45935.483400462967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45935.483400462967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45935.483400462967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45935.483400462967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45935.483400462967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45935.483400462967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45935.483400462967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45935.483400462967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45935.483400462967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45935.483400462967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45935.483400462967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45935.483400462967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45935.483400462967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45935.483400462967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45935.483400462967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45935.483400462967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45935.483400462967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45935.483400462967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45935.483400462967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45935.483400462967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45935.483400462967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45935.483400462967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45935.483400462967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45935.483400462967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45935.483400462967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45935.483400462967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45935.483400462967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45935.483400462967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45935.483400462967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45935.483400462967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45935.483400462967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45935.483400462967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45935.483400462967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45935.483400462967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45935.483400462967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45935.483400462967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45935.483400462967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45935.483400462967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45935.483400462967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45935.483400462967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45935.483400462967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45935.483400462967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45935.483400462967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45935.483400462967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45935.483400462967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45935.483400462967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45935.483400462967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45935.483400462967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45935.483400462967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45935.483400462967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45935.483400462967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45935.483400462967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45935.483400462967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45935.483400462967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45935.483400462967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45935.483400462967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45935.483400462967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45935.483400462967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45935.483400462967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45935.483400462967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45935.483400462967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45935.483400462967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45935.483400462967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45935.483400462967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45935.483400462967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45935.483400462967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45935.483400462967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45935.483400462967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45935.483400462967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45935.483400462967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45935.483400462967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45935.483400462967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45935.483400462967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45935.483400462967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45935.483400462967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45935.483400462967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45935.483400462967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45935.483400462967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45935.483400462967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45935.483400462967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45935.483400462967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45935.483400462967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45935.483400462967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45935.483400462967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45935.483400462967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45935.483400462967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45935.483400462967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45935.483400462967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45935.483400462967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45935.483400462967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45935.483400462967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45935.483400462967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45935.483400462967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45935.483400462967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45935.483400462967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45935.483400462967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45935.483400462967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45935.483400462967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45935.483400462967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45935.483400462967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45935.483400462967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45935.483400462967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45935.483400462967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45935.483400462967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45935.483400462967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45935.483400462967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45935.483400462967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45935.483400462967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45935.483400462967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45935.483400462967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45935.483400462967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45935.483400462967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45935.483400462967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45935.483400462967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45935.483400462967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45935.483400462967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45935.483400462967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45935.483400462967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45935.483400462967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45935.483400462967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45935.483400462967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45935.483400462967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45935.483400462967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45935.483400462967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45935.483400462967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45935.483400462967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45935.483400462967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45935.483400462967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45935.483400462967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45935.483400462967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45935.483400462967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45935.483400462967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45935.483400462967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45935.483400462967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45935.483400462967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45935.483400462967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45935.483400462967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45935.483400462967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45935.483400462967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45935.483400462967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45935.483400462967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45935.483400462967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45935.483400462967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45935.483400462967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45935.483400462967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45935.483400462967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45935.483400462967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45935.483400462967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45935.483400462967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45935.483400462967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45935.483400462967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45935.483400462967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45935.483400462967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45935.483400462967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45935.483400462967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45935.483400462967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45935.483400462967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45935.483400462967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45935.483400462967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45935.483400462967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45935.483400462967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45935.483400462967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45935.483400462967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45935.483400462967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45935.483400462967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45935.483400462967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45935.483400462967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45935.483400462967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45935.483400462967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45935.483400462967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45935.483400462967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45935.483400462967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45935.483400462967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45935.483400462967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45935.483400462967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45935.483400462967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45935.483400462967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45935.483400462967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45935.483400462967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45935.483400462967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45935.483400462967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45935.483400462967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45935.483400462967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45935.483400462967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45935.483400462967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45935.483400462967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45935.483400462967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45935.483400462967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45935.483400462967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45935.483400462967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45935.483400462967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45935.483400462967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45935.483400462967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45935.483400462967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45935.483400462967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45935.483400462967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45935.483400462967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45935.483400462967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45935.483400462967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45935.483400462967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45935.483400462967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45935.483400462967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45935.483400462967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45935.483400462967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45935.483400462967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45935.483400462967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45935.483400462967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45935.483400462967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45935.483400462967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45935.483400462967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45935.483400462967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45935.483400462967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45935.483400462967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45935.483400462967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45935.483400462967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45935.483400462967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45935.483400462967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45935.483400462967</v>
      </c>
      <c r="H298" s="124"/>
      <c r="I298" s="120" t="str">
        <f>IFERROR(VLOOKUP(D298,DB!A:F,6,0),"")</f>
        <v/>
      </c>
      <c r="J298" s="119" t="str">
        <f>IFERROR(VLOOKUP(D298,DB!A:G,7,0),"")</f>
        <v/>
      </c>
      <c r="K298" s="125"/>
      <c r="L298" s="126" t="str">
        <f>IFERROR(VLOOKUP(D298,DB!A:I,9,0),"")</f>
        <v/>
      </c>
    </row>
  </sheetData>
  <dataValidations count="2">
    <dataValidation allowBlank="1" showInputMessage="1" showErrorMessage="1" sqref="E1" xr:uid="{380493DB-286A-4683-AF55-C78F04945A49}"/>
    <dataValidation type="list" allowBlank="1" showInputMessage="1" showErrorMessage="1" sqref="E5:E2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2025-10-05T08:36:08Z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