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39" documentId="13_ncr:1_{F6CB121F-512D-4AA6-A0C1-0FB36C537598}" xr6:coauthVersionLast="47" xr6:coauthVersionMax="47" xr10:uidLastSave="{ACF789DD-F478-431C-84FC-47B3C2E2C2C9}"/>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<sst xmlns="http://schemas.openxmlformats.org/spreadsheetml/2006/main" count="178577" uniqueCount="39074">
  <si>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</si>
  <si>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</si>
  <si>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</si>
  <si>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</si>
  <si>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</si>
  <si>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</si>
  <si>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</si>
  <si>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</si>
  <si>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</si>
  <si>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</si>
  <si>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</si>
  <si>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</si>
  <si>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</si>
  <si>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</si>
  <si>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</si>
  <si>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</si>
  <si>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</si>
  <si>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</si>
  <si>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</si>
  <si>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</si>
  <si>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</si>
  <si>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</si>
  <si>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</si>
  <si>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</si>
  <si>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</si>
  <si>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</si>
  <si>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</si>
  <si>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</si>
  <si>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</si>
  <si>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</si>
  <si>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</si>
  <si>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</si>
  <si>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</si>
  <si>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</si>
  <si>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</si>
  <si>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</si>
  <si>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</si>
  <si>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</si>
  <si>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</si>
  <si>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</si>
  <si>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</si>
  <si>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</si>
  <si>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</si>
  <si>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</si>
  <si>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</si>
  <si>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</si>
  <si>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</si>
  <si>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</si>
  <si>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</si>
  <si>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</si>
  <si>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</si>
  <si>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</si>
  <si>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</si>
  <si>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</si>
  <si>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</si>
  <si>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</si>
  <si>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</si>
  <si>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</si>
  <si>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</si>
  <si>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</si>
  <si>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</si>
  <si>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</si>
  <si>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</si>
  <si>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</si>
  <si>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</si>
  <si>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</si>
  <si>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</si>
  <si>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</si>
  <si>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</si>
  <si>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</si>
  <si>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</si>
  <si>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</si>
  <si>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</si>
  <si>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</si>
  <si>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</si>
  <si>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</si>
  <si>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</si>
  <si>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</si>
  <si>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</si>
  <si>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</si>
  <si>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</si>
  <si>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</si>
  <si>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</si>
  <si>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</si>
  <si>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</si>
  <si>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</si>
  <si>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</si>
  <si>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</si>
  <si>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</si>
  <si>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</si>
  <si>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</si>
  <si>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</si>
  <si>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</si>
  <si>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</si>
  <si>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</si>
  <si>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</si>
  <si>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</si>
  <si>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</si>
  <si>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</si>
  <si>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</si>
  <si>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</si>
  <si>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</si>
  <si>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</si>
  <si>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</si>
  <si>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</si>
  <si>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</si>
  <si>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</si>
  <si>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</si>
  <si>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</si>
  <si>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</si>
  <si>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</si>
  <si>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</si>
  <si>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</si>
  <si>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</si>
  <si>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</si>
  <si>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</si>
  <si>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</si>
  <si>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</si>
  <si>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</si>
  <si>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</si>
  <si>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</si>
  <si>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</si>
  <si>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</si>
  <si>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</si>
  <si>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</si>
  <si>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</si>
  <si>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</si>
  <si>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</si>
  <si>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</si>
  <si>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</si>
  <si>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</si>
  <si>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</si>
  <si>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</si>
  <si>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</si>
  <si>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</si>
  <si>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</si>
  <si>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</si>
  <si>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</si>
  <si>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</si>
  <si>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</si>
  <si>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</si>
  <si>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</si>
  <si>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</si>
  <si>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</si>
  <si>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</si>
  <si>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</si>
  <si>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</si>
  <si>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</si>
  <si>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</si>
  <si>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</si>
  <si>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</si>
  <si>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</si>
  <si>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</si>
  <si>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</si>
  <si>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</si>
  <si>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</si>
  <si>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</si>
  <si>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</si>
  <si>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</si>
  <si>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</si>
  <si>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</si>
  <si>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</si>
  <si>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</si>
  <si>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</si>
  <si>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</si>
  <si>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</si>
  <si>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</si>
  <si>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</si>
  <si>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</si>
  <si>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</si>
  <si>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</si>
  <si>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</si>
  <si>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</si>
  <si>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</si>
  <si>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</si>
  <si>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</si>
  <si>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</si>
  <si>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</si>
  <si>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</si>
  <si>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</si>
  <si>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</si>
  <si>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</si>
  <si>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</si>
  <si>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</si>
  <si>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</si>
  <si>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</si>
  <si>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</si>
  <si>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</si>
  <si>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</si>
  <si>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</si>
  <si>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</si>
  <si>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</si>
  <si>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</si>
  <si>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</si>
  <si>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</si>
  <si>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</si>
  <si>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</si>
  <si>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</si>
  <si>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</si>
  <si>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</si>
  <si>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</si>
  <si>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</si>
  <si>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</si>
  <si>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</si>
  <si>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</si>
  <si>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</si>
  <si>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</si>
  <si>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</si>
  <si>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</si>
  <si>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</si>
  <si>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</si>
  <si>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</si>
  <si>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</si>
  <si>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</si>
  <si>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</si>
  <si>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</si>
  <si>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</si>
  <si>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</si>
  <si>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</si>
  <si>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</si>
  <si>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</si>
  <si>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</si>
  <si>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</si>
  <si>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</si>
  <si>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</si>
  <si>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</si>
  <si>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</si>
  <si>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</si>
  <si>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</si>
  <si>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</si>
  <si>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</si>
  <si>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</si>
  <si>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</si>
  <si>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</si>
  <si>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</si>
  <si>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</si>
  <si>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</si>
  <si>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</si>
  <si>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</si>
  <si>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</si>
  <si>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</si>
  <si>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</si>
  <si>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</si>
  <si>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</si>
  <si>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</si>
  <si>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</si>
  <si>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</si>
  <si>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</si>
  <si>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</si>
  <si>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</si>
  <si>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</si>
  <si>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</si>
  <si>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</si>
  <si>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</si>
  <si>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</si>
  <si>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</si>
  <si>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</si>
  <si>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</si>
  <si>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</si>
  <si>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</si>
  <si>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</si>
  <si>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</si>
  <si>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</si>
  <si>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</si>
  <si>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</si>
  <si>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</si>
  <si>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</si>
  <si>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</si>
  <si>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</si>
  <si>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</si>
  <si>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</si>
  <si>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</si>
  <si>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</si>
  <si>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</si>
  <si>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</si>
  <si>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</si>
  <si>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</si>
  <si>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</si>
  <si>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</si>
  <si>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</si>
  <si>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</si>
  <si>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</si>
  <si>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</si>
  <si>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</si>
  <si>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</si>
  <si>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</si>
  <si>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</si>
  <si>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</si>
  <si>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</si>
  <si>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</si>
  <si>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</si>
  <si>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</si>
  <si>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</si>
  <si>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</si>
  <si>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</si>
  <si>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</si>
  <si>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</si>
  <si>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</si>
  <si>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</si>
  <si>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</si>
  <si>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</si>
  <si>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</si>
  <si>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</si>
  <si>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</si>
  <si>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</si>
  <si>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</si>
  <si>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</si>
  <si>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</si>
  <si>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</si>
  <si>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</si>
  <si>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</si>
  <si>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</si>
  <si>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</si>
  <si>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</si>
  <si>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</si>
  <si>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</si>
  <si>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</si>
  <si>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</si>
  <si>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</si>
  <si>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</si>
  <si>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</si>
  <si>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</si>
  <si>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</si>
  <si>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</si>
  <si>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</si>
  <si>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</si>
  <si>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</si>
  <si>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</si>
  <si>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</si>
  <si>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</si>
  <si>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</si>
  <si>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</si>
  <si>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</si>
  <si>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</si>
  <si>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</si>
  <si>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</si>
  <si>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</si>
  <si>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</si>
  <si>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</si>
  <si>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</si>
  <si>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</si>
  <si>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</si>
  <si>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</si>
  <si>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</si>
  <si>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</si>
  <si>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</si>
  <si>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</si>
  <si>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</si>
  <si>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</si>
  <si>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</si>
  <si>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</si>
  <si>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</si>
  <si>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</si>
  <si>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</si>
  <si>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</si>
  <si>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</si>
  <si>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</si>
  <si>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</si>
  <si>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</si>
  <si>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</si>
  <si>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</si>
  <si>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</si>
  <si>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</si>
  <si>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</si>
  <si>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</si>
  <si>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</si>
  <si>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</si>
  <si>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</si>
  <si>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</si>
  <si>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</si>
  <si>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</si>
  <si>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</si>
  <si>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</si>
  <si>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</si>
  <si>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</si>
  <si>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</si>
  <si>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</si>
  <si>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</si>
  <si>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</si>
  <si>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</si>
  <si>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</si>
  <si>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</si>
  <si>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</si>
  <si>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</si>
  <si>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</si>
  <si>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</si>
  <si>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</si>
  <si>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</si>
  <si>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</si>
  <si>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</si>
  <si>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</si>
  <si>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</si>
  <si>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</si>
  <si>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</si>
  <si>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</si>
  <si>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</si>
  <si>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</si>
  <si>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</si>
  <si>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</si>
  <si>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</si>
  <si>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</si>
  <si>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</si>
  <si>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</si>
  <si>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</si>
  <si>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</si>
  <si>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</si>
  <si>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</si>
  <si>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</si>
  <si>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</si>
  <si>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</si>
  <si>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</si>
  <si>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</si>
  <si>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</si>
  <si>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</si>
  <si>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</si>
  <si>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</si>
  <si>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</si>
  <si>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</si>
  <si>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</si>
  <si>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</si>
  <si>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</si>
  <si>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</si>
  <si>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</si>
  <si>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</si>
  <si>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</si>
  <si>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</si>
  <si>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</si>
  <si>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</si>
  <si>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</si>
  <si>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</si>
  <si>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</si>
  <si>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</si>
  <si>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</si>
  <si>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</si>
  <si>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</si>
  <si>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</si>
  <si>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</si>
  <si>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</si>
  <si>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</si>
  <si>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</si>
  <si>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</si>
  <si>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</si>
  <si>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</si>
  <si>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</si>
  <si>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</si>
  <si>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</si>
  <si>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</si>
  <si>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</si>
  <si>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</si>
  <si>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</si>
  <si>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</si>
  <si>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</si>
  <si>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</si>
  <si>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</si>
  <si>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</si>
  <si>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</si>
  <si>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</si>
  <si>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</si>
  <si>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</si>
  <si>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</si>
  <si>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</si>
  <si>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</si>
  <si>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</si>
  <si>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</si>
  <si>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</si>
  <si>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</si>
  <si>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</si>
  <si>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</si>
  <si>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</si>
  <si>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</si>
  <si>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</si>
  <si>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</si>
  <si>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</si>
  <si>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</si>
  <si>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</si>
  <si>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</si>
  <si>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</si>
  <si>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</si>
  <si>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</si>
  <si>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</si>
  <si>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</si>
  <si>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</si>
  <si>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</si>
  <si>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</si>
  <si>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</si>
  <si>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</si>
  <si>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</si>
  <si>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</si>
  <si>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</si>
  <si>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</si>
  <si>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</si>
  <si>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</si>
  <si>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</si>
  <si>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</si>
  <si>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</si>
  <si>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</si>
  <si>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</si>
  <si>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</si>
  <si>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</si>
  <si>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</si>
  <si>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</si>
  <si>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</si>
  <si>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</si>
  <si>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</si>
  <si>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</si>
  <si>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</si>
  <si>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</si>
  <si>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</si>
  <si>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</si>
  <si>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</si>
  <si>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</si>
  <si>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</si>
  <si>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</si>
  <si>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</si>
  <si>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</si>
  <si>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</si>
  <si>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</si>
  <si>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</si>
  <si>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</si>
  <si>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</si>
  <si>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</si>
  <si>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</si>
  <si>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</si>
  <si>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</si>
  <si>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</si>
  <si>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</si>
  <si>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</si>
  <si>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</si>
  <si>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</si>
  <si>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</si>
  <si>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</si>
  <si>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</si>
  <si>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</si>
  <si>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</si>
  <si>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</si>
  <si>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</si>
  <si>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</si>
  <si>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</si>
  <si>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</si>
  <si>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</si>
  <si>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</si>
  <si>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</si>
  <si>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</si>
  <si>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</si>
  <si>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</si>
  <si>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</si>
  <si>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</si>
  <si>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</si>
  <si>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</si>
  <si>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</si>
  <si>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</si>
  <si>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</si>
  <si>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</si>
  <si>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</si>
  <si>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</si>
  <si>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</si>
  <si>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</si>
  <si>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</si>
  <si>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</si>
  <si>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</si>
  <si>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</si>
  <si>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</si>
  <si>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</si>
  <si>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</si>
  <si>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</si>
  <si>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</si>
  <si>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</si>
  <si>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</si>
  <si>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</si>
  <si>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</si>
  <si>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</si>
  <si>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</si>
  <si>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</si>
  <si>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</si>
  <si>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</si>
  <si>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</si>
  <si>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</si>
  <si>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</si>
  <si>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</si>
  <si>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</si>
  <si>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</si>
  <si>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</si>
  <si>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</si>
  <si>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</si>
  <si>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</si>
  <si>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</si>
  <si>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</si>
  <si>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</si>
  <si>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</si>
  <si>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</si>
  <si>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</si>
  <si>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</si>
  <si>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</si>
  <si>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</si>
  <si>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</si>
  <si>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</si>
  <si>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</si>
  <si>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</si>
  <si>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</si>
  <si>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</si>
  <si>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</si>
  <si>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</si>
  <si>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</si>
  <si>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</si>
  <si>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</si>
  <si>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</si>
  <si>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</si>
  <si>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</si>
  <si>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</si>
  <si>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</si>
  <si>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</si>
  <si>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</si>
  <si>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</si>
  <si>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</si>
  <si>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</si>
  <si>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</si>
  <si>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</si>
  <si>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</si>
  <si>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</si>
  <si>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</si>
  <si>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</si>
  <si>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</si>
  <si>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</si>
  <si>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</si>
  <si>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</si>
  <si>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</si>
  <si>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</si>
  <si>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</si>
  <si>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</si>
  <si>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</si>
  <si>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</si>
  <si>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</si>
  <si>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</si>
  <si>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</si>
  <si>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</si>
  <si>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</si>
  <si>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</si>
  <si>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</si>
  <si>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</si>
  <si>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</si>
  <si>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</si>
  <si>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</si>
  <si>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</si>
  <si>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</si>
  <si>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</si>
  <si>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</si>
  <si>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</si>
  <si>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</si>
  <si>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</si>
  <si>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</si>
  <si>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</si>
  <si>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</si>
  <si>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</si>
  <si>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</si>
  <si>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</si>
  <si>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</si>
  <si>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</si>
  <si>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</si>
  <si>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</si>
  <si>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</si>
  <si>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</si>
  <si>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</si>
  <si>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</si>
  <si>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</si>
  <si>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</si>
  <si>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</si>
  <si>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</si>
  <si>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</si>
  <si>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</si>
  <si>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</si>
  <si>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</si>
  <si>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</si>
  <si>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</si>
  <si>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</si>
  <si>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</si>
  <si>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</si>
  <si>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</si>
  <si>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</si>
  <si>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</si>
  <si>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</si>
  <si>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</si>
  <si>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</si>
  <si>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</si>
  <si>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</si>
  <si>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</si>
  <si>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</si>
  <si>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</si>
  <si>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</si>
  <si>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</si>
  <si>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</si>
  <si>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</si>
  <si>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</si>
  <si>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</si>
  <si>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</si>
  <si>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</si>
  <si>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</si>
  <si>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</si>
  <si>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</si>
  <si>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</si>
  <si>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</si>
  <si>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</si>
  <si>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</si>
  <si>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</si>
  <si>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</si>
  <si>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</si>
  <si>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</si>
  <si>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</si>
  <si>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</si>
  <si>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</si>
  <si>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</si>
  <si>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</si>
  <si>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</si>
  <si>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</si>
  <si>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</si>
  <si>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</si>
  <si>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</si>
  <si>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</si>
  <si>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</si>
  <si>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</si>
  <si>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</si>
  <si>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</si>
  <si>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</si>
  <si>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</si>
  <si>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</si>
  <si>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</si>
  <si>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</si>
  <si>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</si>
  <si>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</si>
  <si>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</si>
  <si>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</si>
  <si>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</si>
  <si>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</si>
  <si>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</si>
  <si>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</si>
  <si>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</si>
  <si>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</si>
  <si>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</si>
  <si>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</si>
  <si>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</si>
  <si>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</si>
  <si>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</si>
  <si>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</si>
  <si>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</si>
  <si>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</si>
  <si>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</si>
  <si>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</si>
  <si>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</si>
  <si>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</si>
  <si>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</si>
  <si>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</si>
  <si>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</si>
  <si>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</si>
  <si>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</si>
  <si>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</si>
  <si>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</si>
  <si>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</si>
  <si>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</si>
  <si>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</si>
  <si>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</si>
  <si>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</si>
  <si>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</si>
  <si>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</si>
  <si>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</si>
  <si>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</si>
  <si>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</si>
  <si>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</si>
  <si>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</si>
  <si>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</si>
  <si>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</si>
  <si>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</si>
  <si>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</si>
  <si>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</si>
  <si>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</si>
  <si>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</si>
  <si>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</si>
  <si>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</si>
  <si>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</si>
  <si>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</si>
  <si>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</si>
  <si>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</si>
  <si>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</si>
  <si>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</si>
  <si>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</si>
  <si>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</si>
  <si>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</si>
  <si>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</si>
  <si>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</si>
  <si>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</si>
  <si>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</si>
  <si>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</si>
  <si>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</si>
  <si>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</si>
  <si>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</si>
  <si>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</si>
  <si>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</si>
  <si>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</si>
  <si>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</si>
  <si>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</si>
  <si>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</si>
  <si>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</si>
  <si>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</si>
  <si>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</si>
  <si>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</si>
  <si>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</si>
  <si>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</si>
  <si>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</si>
  <si>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</si>
  <si>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</si>
  <si>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</si>
  <si>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</si>
  <si>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</si>
  <si>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</si>
  <si>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</si>
  <si>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</si>
  <si>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</si>
  <si>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</si>
  <si>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</si>
  <si>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</si>
  <si>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</si>
  <si>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</si>
  <si>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</si>
  <si>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</si>
  <si>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</si>
  <si>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</si>
  <si>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</si>
  <si>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</si>
  <si>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</si>
  <si>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</si>
  <si>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</si>
  <si>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</si>
  <si>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</si>
  <si>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</si>
  <si>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</si>
  <si>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</si>
  <si>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</si>
  <si>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</si>
  <si>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</si>
  <si>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</si>
  <si>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</si>
  <si>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</si>
  <si>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</si>
  <si>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</si>
  <si>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</si>
  <si>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</si>
  <si>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</si>
  <si>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</si>
  <si>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</si>
  <si>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</si>
  <si>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</si>
  <si>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</si>
  <si>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</si>
  <si>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</si>
  <si>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</si>
  <si>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</si>
  <si>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</si>
  <si>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</si>
  <si>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</si>
  <si>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</si>
  <si>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</si>
  <si>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</si>
  <si>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</si>
  <si>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</si>
  <si>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</si>
  <si>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</si>
  <si>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</si>
  <si>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</si>
  <si>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</si>
  <si>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</si>
  <si>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</si>
  <si>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</si>
  <si>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</si>
  <si>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</si>
  <si>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</si>
  <si>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</si>
  <si>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</si>
  <si>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</si>
  <si>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</si>
  <si>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</si>
  <si>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</si>
  <si>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</si>
  <si>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</si>
  <si>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</si>
  <si>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</si>
  <si>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</si>
  <si>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</si>
  <si>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</si>
  <si>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</si>
  <si>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</si>
  <si>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</si>
  <si>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</si>
  <si>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</si>
  <si>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</si>
  <si>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</si>
  <si>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</si>
  <si>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</si>
  <si>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</si>
  <si>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</si>
  <si>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</si>
  <si>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</si>
  <si>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</si>
  <si>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</si>
  <si>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</si>
  <si>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</si>
  <si>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</si>
  <si>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</si>
  <si>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</si>
  <si>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</si>
  <si>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</si>
  <si>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</si>
  <si>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</si>
  <si>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</si>
  <si>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</si>
  <si>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</si>
  <si>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</si>
  <si>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</si>
  <si>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</si>
  <si>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</si>
  <si>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</si>
  <si>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</si>
  <si>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</si>
  <si>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</si>
  <si>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</si>
  <si>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</si>
  <si>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</si>
  <si>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</si>
  <si>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</si>
  <si>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</si>
  <si>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</si>
  <si>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</si>
  <si>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</si>
  <si>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</si>
  <si>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</si>
  <si>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</si>
  <si>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</si>
  <si>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</si>
  <si>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</si>
  <si>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</si>
  <si>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</si>
  <si>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</si>
  <si>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</si>
  <si>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</si>
  <si>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</si>
  <si>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</si>
  <si>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</si>
  <si>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</si>
  <si>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</si>
  <si>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</si>
  <si>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</si>
  <si>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</si>
  <si>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</si>
  <si>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</si>
  <si>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</si>
  <si>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</si>
  <si>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</si>
  <si>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</si>
  <si>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</si>
  <si>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</si>
  <si>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</si>
  <si>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</si>
  <si>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</si>
  <si>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</si>
  <si>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</si>
  <si>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</si>
  <si>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</si>
  <si>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</si>
  <si>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</si>
  <si>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</si>
  <si>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</si>
  <si>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</si>
  <si>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</si>
  <si>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</si>
  <si>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</si>
  <si>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</si>
  <si>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</si>
  <si>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</si>
  <si>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</si>
  <si>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</si>
  <si>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</si>
  <si>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</si>
  <si>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</si>
  <si>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</si>
  <si>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</si>
  <si>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</si>
  <si>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</si>
  <si>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</si>
  <si>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</si>
  <si>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</si>
  <si>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</si>
  <si>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</si>
  <si>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</si>
  <si>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</si>
  <si>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</si>
  <si>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</si>
  <si>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</si>
  <si>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</si>
  <si>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</si>
  <si>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</si>
  <si>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</si>
  <si>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</si>
  <si>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</si>
  <si>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</si>
  <si>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</si>
  <si>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</si>
  <si>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</si>
  <si>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</si>
  <si>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</si>
  <si>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</si>
  <si>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</si>
  <si>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</si>
  <si>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</si>
  <si>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</si>
  <si>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</si>
  <si>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</si>
  <si>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</si>
  <si>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</si>
  <si>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</si>
  <si>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</si>
  <si>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</si>
  <si>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</si>
  <si>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</si>
  <si>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</si>
  <si>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</si>
  <si>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</si>
  <si>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</si>
  <si>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</si>
  <si>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</si>
  <si>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</si>
  <si>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</si>
  <si>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</si>
  <si>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</si>
  <si>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</si>
  <si>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</si>
  <si>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</si>
  <si>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</si>
  <si>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</si>
  <si>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</si>
  <si>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</si>
  <si>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</si>
  <si>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</si>
  <si>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</si>
  <si>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</si>
  <si>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</si>
  <si>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</si>
  <si>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</si>
  <si>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</si>
  <si>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</si>
  <si>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</si>
  <si>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</si>
  <si>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</si>
  <si>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</si>
  <si>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</si>
  <si>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</si>
  <si>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</si>
  <si>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</si>
  <si>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</si>
  <si>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</si>
  <si>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</si>
  <si>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</si>
  <si>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</si>
  <si>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</si>
  <si>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</si>
  <si>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</si>
  <si>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</si>
  <si>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</si>
  <si>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</si>
  <si>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</si>
  <si>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</si>
  <si>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</si>
  <si>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</si>
  <si>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</si>
  <si>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</si>
  <si>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</si>
  <si>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</si>
  <si>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</si>
  <si>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</si>
  <si>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</si>
  <si>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</si>
  <si>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</si>
  <si>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</si>
  <si>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</si>
  <si>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</si>
  <si>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</si>
  <si>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</si>
  <si>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</si>
  <si>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</si>
  <si>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</si>
  <si>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</si>
  <si>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</si>
  <si>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</si>
  <si>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</si>
  <si>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</si>
  <si>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</si>
  <si>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</si>
  <si>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</si>
  <si>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</si>
  <si>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</si>
  <si>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</si>
  <si>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</si>
  <si>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</si>
  <si>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</si>
  <si>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</si>
  <si>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</si>
  <si>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</si>
  <si>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</si>
  <si>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</si>
  <si>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</si>
  <si>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</si>
  <si>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</si>
  <si>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</si>
  <si>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</si>
  <si>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</si>
  <si>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</si>
  <si>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</si>
  <si>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</si>
  <si>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</si>
  <si>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</si>
  <si>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</si>
  <si>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</si>
  <si>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</si>
  <si>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</si>
  <si>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</si>
  <si>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</si>
  <si>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</si>
  <si>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</si>
  <si>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</si>
  <si>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</si>
  <si>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</si>
  <si>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</si>
  <si>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</si>
  <si>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</si>
  <si>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</si>
  <si>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</si>
  <si>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</si>
  <si>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</si>
  <si>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</si>
  <si>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</si>
  <si>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</si>
  <si>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</si>
  <si>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</si>
  <si>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</si>
  <si>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</si>
  <si>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</si>
  <si>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</si>
  <si>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</si>
  <si>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</si>
  <si>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</si>
  <si>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</si>
  <si>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</si>
  <si>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</si>
  <si>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</si>
  <si>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</si>
  <si>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</si>
  <si>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</si>
  <si>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</si>
  <si>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</si>
  <si>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</si>
  <si>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</si>
  <si>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</si>
  <si>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</si>
  <si>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</si>
  <si>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</si>
  <si>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</si>
  <si>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</si>
  <si>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</si>
  <si>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</si>
  <si>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</si>
  <si>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</si>
  <si>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</si>
  <si>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</si>
  <si>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</si>
  <si>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</si>
  <si>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</si>
  <si>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</si>
  <si>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</si>
  <si>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</si>
  <si>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</si>
  <si>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</si>
  <si>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</si>
  <si>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</si>
  <si>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</si>
  <si>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</si>
  <si>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</si>
  <si>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</si>
  <si>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</si>
  <si>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</si>
  <si>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</si>
  <si>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</si>
  <si>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</si>
  <si>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</si>
  <si>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</si>
  <si>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</si>
  <si>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</si>
  <si>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</si>
  <si>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</si>
  <si>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</si>
  <si>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</si>
  <si>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</si>
  <si>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</si>
  <si>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</si>
  <si>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</si>
  <si>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</si>
  <si>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</si>
  <si>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</si>
  <si>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</si>
  <si>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</si>
  <si>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</si>
  <si>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</si>
  <si>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</si>
  <si>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</si>
  <si>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</si>
  <si>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</si>
  <si>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</si>
  <si>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</si>
  <si>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</si>
  <si>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</si>
  <si>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</si>
  <si>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</si>
  <si>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</si>
  <si>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</si>
  <si>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</si>
  <si>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</si>
  <si>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</si>
  <si>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</si>
  <si>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</si>
  <si>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</si>
  <si>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</si>
  <si>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</si>
  <si>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</si>
  <si>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</si>
  <si>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</si>
  <si>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</si>
  <si>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</si>
  <si>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</si>
  <si>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</si>
  <si>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</si>
  <si>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</si>
  <si>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</si>
  <si>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</si>
  <si>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</si>
  <si>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</si>
  <si>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</si>
  <si>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</si>
  <si>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</si>
  <si>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</si>
  <si>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</si>
  <si>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</si>
  <si>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</si>
  <si>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</si>
  <si>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</si>
  <si>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</si>
  <si>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</si>
  <si>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</si>
  <si>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</si>
  <si>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</si>
  <si>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</si>
  <si>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</si>
  <si>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</si>
  <si>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</si>
  <si>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</si>
  <si>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</si>
  <si>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</si>
  <si>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</si>
  <si>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</si>
  <si>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</si>
  <si>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</si>
  <si>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</si>
  <si>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</si>
  <si>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</si>
  <si>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</si>
  <si>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</si>
  <si>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</si>
  <si>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</si>
  <si>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</si>
  <si>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</si>
  <si>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</si>
  <si>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</si>
  <si>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</si>
  <si>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</si>
  <si>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</si>
  <si>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</si>
  <si>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</si>
  <si>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</si>
  <si>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</si>
  <si>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</si>
  <si>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</si>
  <si>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</si>
  <si>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</si>
  <si>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</si>
  <si>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</si>
  <si>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</si>
  <si>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</si>
  <si>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</si>
  <si>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</si>
  <si>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</si>
  <si>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</si>
  <si>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</si>
  <si>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</si>
  <si>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</si>
  <si>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</si>
  <si>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</si>
  <si>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</si>
  <si>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</si>
  <si>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</si>
  <si>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</si>
  <si>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</si>
  <si>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</si>
  <si>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</si>
  <si>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</si>
  <si>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</si>
  <si>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</si>
  <si>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</si>
  <si>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</si>
  <si>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</si>
  <si>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</si>
  <si>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</si>
  <si>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</si>
  <si>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</si>
  <si>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</si>
  <si>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</si>
  <si>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</si>
  <si>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</si>
  <si>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</si>
  <si>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</si>
  <si>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</si>
  <si>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</si>
  <si>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</si>
  <si>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</si>
  <si>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</si>
  <si>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</si>
  <si>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</si>
  <si>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</si>
  <si>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</si>
  <si>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</si>
  <si>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</si>
  <si>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</si>
  <si>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</si>
  <si>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</si>
  <si>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</si>
  <si>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</si>
  <si>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</si>
  <si>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</si>
  <si>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</si>
  <si>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</si>
  <si>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</si>
  <si>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</si>
  <si>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</si>
  <si>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</si>
  <si>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</si>
  <si>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</si>
  <si>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</si>
  <si>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</si>
  <si>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</si>
  <si>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</si>
  <si>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</si>
  <si>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</si>
  <si>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</si>
  <si>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</si>
  <si>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</si>
  <si>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</si>
  <si>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</si>
  <si>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</si>
  <si>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</si>
  <si>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</si>
  <si>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</si>
  <si>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</si>
  <si>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</si>
  <si>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</si>
  <si>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</si>
  <si>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</si>
  <si>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</si>
  <si>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</si>
  <si>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</si>
  <si>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</si>
  <si>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</si>
  <si>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</si>
  <si>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</si>
  <si>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</si>
  <si>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</si>
  <si>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</si>
  <si>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</si>
  <si>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</si>
  <si>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</si>
  <si>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</si>
  <si>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</si>
  <si>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</si>
  <si>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</si>
  <si>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</si>
  <si>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</si>
  <si>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</si>
  <si>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</si>
  <si>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</si>
  <si>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</si>
  <si>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</si>
  <si>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</si>
  <si>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</si>
  <si>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</si>
  <si>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</si>
  <si>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</si>
  <si>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</si>
  <si>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</si>
  <si>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</si>
  <si>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</si>
  <si>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</si>
  <si>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</si>
  <si>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</si>
  <si>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</si>
  <si>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</si>
  <si>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</si>
  <si>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</si>
  <si>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</si>
  <si>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</si>
  <si>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</si>
  <si>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</si>
  <si>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</si>
  <si>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</si>
  <si>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</si>
  <si>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</si>
  <si>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</si>
  <si>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</si>
  <si>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</si>
  <si>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</si>
  <si>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</si>
  <si>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</si>
  <si>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</si>
  <si>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</si>
  <si>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</si>
  <si>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</si>
  <si>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</si>
  <si>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</si>
  <si>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</si>
  <si>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</si>
  <si>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</si>
  <si>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</si>
  <si>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</si>
  <si>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</si>
  <si>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</si>
  <si>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</si>
  <si>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</si>
  <si>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</si>
  <si>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</si>
  <si>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</si>
  <si>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</si>
  <si>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</si>
  <si>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</si>
  <si>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</si>
  <si>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</si>
  <si>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</si>
  <si>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</si>
  <si>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</si>
  <si>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</si>
  <si>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</si>
  <si>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</si>
  <si>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</si>
  <si>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</si>
  <si>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</si>
  <si>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</si>
  <si>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</si>
  <si>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</si>
  <si>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</si>
  <si>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</si>
  <si>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</si>
  <si>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</si>
  <si>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</si>
  <si>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</si>
  <si>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</si>
  <si>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</si>
  <si>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</si>
  <si>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</si>
  <si>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</si>
  <si>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</si>
  <si>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</si>
  <si>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</si>
  <si>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</si>
  <si>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</si>
  <si>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</si>
  <si>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</si>
  <si>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</si>
  <si>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</si>
  <si>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</si>
  <si>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</si>
  <si>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</si>
  <si>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</si>
  <si>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</si>
  <si>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</si>
  <si>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</si>
  <si>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</si>
  <si>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</si>
  <si>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</si>
  <si>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</si>
  <si>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</si>
  <si>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</si>
  <si>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</si>
  <si>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</si>
  <si>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</si>
  <si>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</si>
  <si>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</si>
  <si>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</si>
  <si>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</si>
  <si>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</si>
  <si>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</si>
  <si>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</si>
  <si>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</si>
  <si>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</si>
  <si>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</si>
  <si>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</si>
  <si>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</si>
  <si>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</si>
  <si>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</si>
  <si>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</si>
  <si>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</si>
  <si>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</si>
  <si>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</si>
  <si>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</si>
  <si>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</si>
  <si>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</si>
  <si>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</si>
  <si>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</si>
  <si>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</si>
  <si>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</si>
  <si>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</si>
  <si>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</si>
  <si>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</si>
  <si>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</si>
  <si>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</si>
  <si>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</si>
  <si>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</si>
  <si>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</si>
  <si>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</si>
  <si>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</si>
  <si>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</si>
  <si>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</si>
  <si>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</si>
  <si>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</si>
  <si>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</si>
  <si>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</si>
  <si>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</si>
  <si>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</si>
  <si>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</si>
  <si>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</si>
  <si>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</si>
  <si>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</si>
  <si>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</si>
  <si>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</si>
  <si>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</si>
  <si>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</si>
  <si>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</si>
  <si>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</si>
  <si>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</si>
  <si>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</si>
  <si>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</si>
  <si>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</si>
  <si>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</si>
  <si>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</si>
  <si>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</si>
  <si>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</si>
  <si>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</si>
  <si>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</si>
  <si>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</si>
  <si>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</si>
  <si>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</si>
  <si>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</si>
  <si>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</si>
  <si>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</si>
  <si>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</si>
  <si>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</si>
  <si>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</si>
  <si>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</si>
  <si>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</si>
  <si>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</si>
  <si>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</si>
  <si>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</si>
  <si>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</si>
  <si>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</si>
  <si>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</si>
  <si>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</si>
  <si>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</si>
  <si>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</si>
  <si>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</si>
  <si>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</si>
  <si>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</si>
  <si>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</si>
  <si>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</si>
  <si>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</si>
  <si>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</si>
  <si>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</si>
  <si>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</si>
  <si>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</si>
  <si>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</si>
  <si>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</si>
  <si>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</si>
  <si>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</si>
  <si>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</si>
  <si>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</si>
  <si>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</si>
  <si>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</si>
  <si>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</si>
  <si>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</si>
  <si>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</si>
  <si>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</si>
  <si>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</si>
  <si>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</si>
  <si>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</si>
  <si>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</si>
  <si>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</si>
  <si>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</si>
  <si>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</si>
  <si>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</si>
  <si>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</si>
  <si>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</si>
  <si>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</si>
  <si>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</si>
  <si>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</si>
  <si>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</si>
  <si>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</si>
  <si>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</si>
  <si>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</si>
  <si>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</si>
  <si>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</si>
  <si>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</si>
  <si>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</si>
  <si>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</si>
  <si>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</si>
  <si>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</si>
  <si>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</si>
  <si>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</si>
  <si>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</si>
  <si>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</si>
  <si>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</si>
  <si>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</si>
  <si>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</si>
  <si>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</si>
  <si>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</si>
  <si>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</si>
  <si>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</si>
  <si>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</si>
  <si>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</si>
  <si>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</si>
  <si>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</si>
  <si>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</si>
  <si>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</si>
  <si>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</si>
  <si>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</si>
  <si>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</si>
  <si>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</si>
  <si>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</si>
  <si>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</si>
  <si>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</si>
  <si>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</si>
  <si>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</si>
  <si>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</si>
  <si>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</si>
  <si>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</si>
  <si>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</si>
  <si>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</si>
  <si>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</si>
  <si>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</si>
  <si>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</si>
  <si>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</si>
  <si>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</si>
  <si>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</si>
  <si>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</si>
  <si>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</si>
  <si>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</si>
  <si>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</si>
  <si>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</si>
  <si>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</si>
  <si>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</si>
  <si>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</si>
  <si>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</si>
  <si>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</si>
  <si>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</si>
  <si>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</si>
  <si>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</si>
  <si>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</si>
  <si>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</si>
  <si>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</si>
  <si>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</si>
  <si>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</si>
  <si>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</si>
  <si>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</si>
  <si>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</si>
  <si>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</si>
  <si>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</si>
  <si>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</si>
  <si>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</si>
  <si>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</si>
  <si>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</si>
  <si>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</si>
  <si>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</si>
  <si>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</si>
  <si>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</si>
  <si>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</si>
  <si>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</si>
  <si>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</si>
  <si>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</si>
  <si>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</si>
  <si>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</si>
  <si>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</si>
  <si>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</si>
  <si>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</si>
  <si>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</si>
  <si>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</si>
  <si>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</si>
  <si>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</si>
  <si>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</si>
  <si>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</si>
  <si>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</si>
  <si>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</si>
  <si>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</si>
  <si>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</si>
  <si>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</si>
  <si>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</si>
  <si>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</si>
  <si>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</si>
  <si>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</si>
  <si>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</si>
  <si>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</si>
  <si>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</si>
  <si>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</si>
  <si>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</si>
  <si>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</si>
  <si>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</si>
  <si>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</si>
  <si>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</si>
  <si>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</si>
  <si>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</si>
  <si>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</si>
  <si>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</si>
  <si>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</si>
  <si>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</si>
  <si>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</si>
  <si>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</si>
  <si>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</si>
  <si>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</si>
  <si>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</si>
  <si>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</si>
  <si>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</si>
  <si>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</si>
  <si>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</si>
  <si>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</si>
  <si>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</si>
  <si>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</si>
  <si>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</si>
  <si>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</si>
  <si>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</si>
  <si>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</si>
  <si>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</si>
  <si>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</si>
  <si>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</si>
  <si>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</si>
  <si>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</si>
  <si>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</si>
  <si>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</si>
  <si>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</si>
  <si>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</si>
  <si>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</si>
  <si>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</si>
  <si>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</si>
  <si>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</si>
  <si>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</si>
  <si>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</si>
  <si>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</si>
  <si>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</si>
  <si>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</si>
  <si>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</si>
  <si>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</si>
  <si>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</si>
  <si>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</si>
  <si>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</si>
  <si>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</si>
  <si>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</si>
  <si>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</si>
  <si>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</si>
  <si>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</si>
  <si>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</si>
  <si>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</si>
  <si>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</si>
  <si>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</si>
  <si>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</si>
  <si>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</si>
  <si>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</si>
  <si>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</si>
  <si>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</si>
  <si>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</si>
  <si>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</si>
  <si>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</si>
  <si>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</si>
  <si>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</si>
  <si>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</si>
  <si>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</si>
  <si>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</si>
  <si>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</si>
  <si>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</si>
  <si>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</si>
  <si>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</si>
  <si>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</si>
  <si>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</si>
  <si>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</si>
  <si>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</si>
  <si>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</si>
  <si>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</si>
  <si>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</si>
  <si>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</si>
  <si>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</si>
  <si>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</si>
  <si>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</si>
  <si>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</si>
  <si>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</si>
  <si>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</si>
  <si>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</si>
  <si>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</si>
  <si>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</si>
  <si>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</si>
  <si>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</si>
  <si>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</si>
  <si>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</si>
  <si>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</si>
  <si>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</si>
  <si>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</si>
  <si>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</si>
  <si>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</si>
  <si>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</si>
  <si>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</si>
  <si>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</si>
  <si>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</si>
  <si>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</si>
  <si>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</si>
  <si>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</si>
  <si>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</si>
  <si>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</si>
  <si>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</si>
  <si>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</si>
  <si>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</si>
  <si>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</si>
  <si>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</si>
  <si>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</si>
  <si>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</si>
  <si>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</si>
  <si>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</si>
  <si>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</si>
  <si>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</si>
  <si>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</si>
  <si>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</si>
  <si>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</si>
  <si>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</si>
  <si>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</si>
  <si>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</si>
  <si>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</si>
  <si>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</si>
  <si>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</si>
  <si>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</si>
  <si>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</si>
  <si>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</si>
  <si>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</si>
  <si>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</si>
  <si>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</si>
  <si>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</si>
  <si>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</si>
  <si>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</si>
  <si>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</si>
  <si>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</si>
  <si>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</si>
  <si>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</si>
  <si>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</si>
  <si>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</si>
  <si>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</si>
  <si>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</si>
  <si>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</si>
  <si>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</si>
  <si>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</si>
  <si>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</si>
  <si>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</si>
  <si>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</si>
  <si>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</si>
  <si>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</si>
  <si>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</si>
  <si>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</si>
  <si>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</si>
  <si>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</si>
  <si>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</si>
  <si>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</si>
  <si>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</si>
  <si>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</si>
  <si>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</si>
  <si>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</si>
  <si>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</si>
  <si>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</si>
  <si>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</si>
  <si>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</si>
  <si>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</si>
  <si>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</si>
  <si>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</si>
  <si>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</si>
  <si>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</si>
  <si>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</si>
  <si>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</si>
  <si>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</si>
  <si>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</si>
  <si>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</si>
  <si>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</si>
  <si>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</si>
  <si>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</si>
  <si>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</si>
  <si>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</si>
  <si>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</si>
  <si>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</si>
  <si>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</si>
  <si>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</si>
  <si>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</si>
  <si>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</si>
  <si>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</si>
  <si>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</si>
  <si>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</si>
  <si>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</si>
  <si>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</si>
  <si>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</si>
  <si>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</si>
  <si>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</si>
  <si>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</si>
  <si>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</si>
  <si>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</si>
  <si>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</si>
  <si>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</si>
  <si>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</si>
  <si>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</si>
  <si>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</si>
  <si>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</si>
  <si>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</si>
  <si>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</si>
  <si>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</si>
  <si>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</si>
  <si>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</si>
  <si>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</si>
  <si>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</si>
  <si>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</si>
  <si>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</si>
  <si>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</si>
  <si>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</si>
  <si>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</si>
  <si>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</si>
  <si>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</si>
  <si>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</si>
  <si>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</si>
  <si>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</si>
  <si>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</si>
  <si>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</si>
  <si>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</si>
  <si>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</si>
  <si>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</si>
  <si>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</si>
  <si>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</si>
  <si>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</si>
  <si>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</si>
  <si>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</si>
  <si>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</si>
  <si>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</si>
  <si>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</si>
  <si>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</si>
  <si>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</si>
  <si>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</si>
  <si>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</si>
  <si>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</si>
  <si>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</si>
  <si>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</si>
  <si>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</si>
  <si>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</si>
  <si>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</si>
  <si>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</si>
  <si>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</si>
  <si>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</si>
  <si>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</si>
  <si>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</si>
  <si>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</si>
  <si>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</si>
  <si>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</si>
  <si>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</si>
  <si>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</si>
  <si>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</si>
  <si>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</si>
  <si>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</si>
  <si>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</si>
  <si>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</si>
  <si>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</si>
  <si>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</si>
  <si>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</si>
  <si>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</si>
  <si>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</si>
  <si>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</si>
  <si>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</si>
  <si>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</si>
  <si>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</si>
  <si>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</si>
  <si>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</si>
  <si>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</si>
  <si>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</si>
  <si>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</si>
  <si>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</si>
  <si>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</si>
  <si>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</si>
  <si>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</si>
  <si>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</si>
  <si>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</si>
  <si>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</si>
  <si>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</si>
  <si>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</si>
  <si>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</si>
  <si>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</si>
  <si>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</si>
  <si>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</si>
  <si>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</si>
  <si>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</si>
  <si>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</si>
  <si>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</si>
  <si>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</si>
  <si>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</si>
  <si>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</si>
  <si>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</si>
  <si>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</si>
  <si>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</si>
  <si>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</si>
  <si>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</si>
  <si>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</si>
  <si>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</si>
  <si>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</si>
  <si>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</si>
  <si>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</si>
  <si>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</si>
  <si>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</si>
  <si>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</si>
  <si>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</si>
  <si>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</si>
  <si>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</si>
  <si>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</si>
  <si>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</si>
  <si>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</si>
  <si>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</si>
  <si>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</si>
  <si>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</si>
  <si>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</si>
  <si>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</si>
  <si>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</si>
  <si>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</si>
  <si>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</si>
  <si>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</si>
  <si>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</si>
  <si>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</si>
  <si>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</si>
  <si>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</si>
  <si>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</si>
  <si>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</si>
  <si>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</si>
  <si>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</si>
  <si>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</si>
  <si>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</si>
  <si>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</si>
  <si>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</si>
  <si>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</si>
  <si>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</si>
  <si>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</si>
  <si>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</si>
  <si>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</si>
  <si>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</si>
  <si>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</si>
  <si>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</si>
  <si>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</si>
  <si>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</si>
  <si>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</si>
  <si>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</si>
  <si>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</si>
  <si>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</si>
  <si>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</si>
  <si>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</si>
  <si>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</si>
  <si>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</si>
  <si>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</si>
  <si>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</si>
  <si>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</si>
  <si>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</si>
  <si>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</si>
  <si>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</si>
  <si>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</si>
  <si>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</si>
  <si>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</si>
  <si>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</si>
  <si>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</si>
  <si>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</si>
  <si>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</si>
  <si>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</si>
  <si>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</si>
  <si>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</si>
  <si>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</si>
  <si>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</si>
  <si>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</si>
  <si>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</si>
  <si>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</si>
  <si>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</si>
  <si>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</si>
  <si>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</si>
  <si>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</si>
  <si>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</si>
  <si>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</si>
  <si>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</si>
  <si>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</si>
  <si>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</si>
  <si>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</si>
  <si>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</si>
  <si>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</si>
  <si>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</si>
  <si>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</si>
  <si>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</si>
  <si>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</si>
  <si>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</si>
  <si>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</si>
  <si>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</si>
  <si>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</si>
  <si>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</si>
  <si>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</si>
  <si>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</si>
  <si>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</si>
  <si>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</si>
  <si>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</si>
  <si>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</si>
  <si>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</si>
  <si>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</si>
  <si>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</si>
  <si>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</si>
  <si>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</si>
  <si>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</si>
  <si>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</si>
  <si>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</si>
  <si>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</si>
  <si>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</si>
  <si>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</si>
  <si>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</si>
  <si>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</si>
  <si>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</si>
  <si>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</si>
  <si>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</si>
  <si>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</si>
  <si>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</si>
  <si>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</si>
  <si>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</si>
  <si>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</si>
  <si>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</si>
  <si>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</si>
  <si>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</si>
  <si>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</si>
  <si>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</si>
  <si>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</si>
  <si>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</si>
  <si>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</si>
  <si>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</si>
  <si>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</si>
  <si>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</si>
  <si>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</si>
  <si>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</si>
  <si>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</si>
  <si>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</si>
  <si>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</si>
  <si>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</si>
  <si>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</si>
  <si>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</si>
  <si>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</si>
  <si>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</si>
  <si>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</si>
  <si>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</si>
  <si>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</si>
  <si>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</si>
  <si>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</si>
  <si>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</si>
  <si>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</si>
  <si>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</si>
  <si>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</si>
  <si>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</si>
  <si>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</si>
  <si>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</si>
  <si>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</si>
  <si>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</si>
  <si>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</si>
  <si>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</si>
  <si>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</si>
  <si>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</si>
  <si>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</si>
  <si>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</si>
  <si>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</si>
  <si>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</si>
  <si>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</si>
  <si>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</si>
  <si>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</si>
  <si>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</si>
  <si>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</si>
  <si>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</si>
  <si>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</si>
  <si>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</si>
  <si>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</si>
  <si>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</si>
  <si>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</si>
  <si>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</si>
  <si>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</si>
  <si>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</si>
  <si>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</si>
  <si>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</si>
  <si>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</si>
  <si>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</si>
  <si>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</si>
  <si>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</si>
  <si>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</si>
  <si>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</si>
  <si>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</si>
  <si>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</si>
  <si>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</si>
  <si>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</si>
  <si>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</si>
  <si>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</si>
  <si>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</si>
  <si>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</si>
  <si>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</si>
  <si>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</si>
  <si>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</si>
  <si>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</si>
  <si>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</si>
  <si>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</si>
  <si>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</si>
  <si>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</si>
  <si>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</si>
  <si>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</si>
  <si>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</si>
  <si>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</si>
  <si>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</si>
  <si>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</si>
  <si>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</si>
  <si>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</si>
  <si>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</si>
  <si>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</si>
  <si>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</si>
  <si>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</si>
  <si>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</si>
  <si>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</si>
  <si>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</si>
  <si>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</si>
  <si>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</si>
  <si>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</si>
  <si>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</si>
  <si>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</si>
  <si>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</si>
  <si>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</si>
  <si>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</si>
  <si>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</si>
  <si>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</si>
  <si>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</si>
  <si>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</si>
  <si>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</si>
  <si>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</si>
  <si>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</si>
  <si>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</si>
  <si>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</si>
  <si>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</si>
  <si>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</si>
  <si>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</si>
  <si>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</si>
  <si>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</si>
  <si>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</si>
  <si>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</si>
  <si>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</si>
  <si>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</si>
  <si>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</si>
  <si>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</si>
  <si>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</si>
  <si>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</si>
  <si>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</si>
  <si>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</si>
  <si>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</si>
  <si>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</si>
  <si>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</si>
  <si>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</si>
  <si>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</si>
  <si>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</si>
  <si>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</si>
  <si>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</si>
  <si>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</si>
  <si>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</si>
  <si>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</si>
  <si>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</si>
  <si>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</si>
  <si>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</si>
  <si>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</si>
  <si>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</si>
  <si>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</si>
  <si>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</si>
  <si>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</si>
  <si>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</si>
  <si>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</si>
  <si>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</si>
  <si>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</si>
  <si>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</si>
  <si>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</si>
  <si>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</si>
  <si>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</si>
  <si>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</si>
  <si>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</si>
  <si>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</si>
  <si>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</si>
  <si>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</si>
  <si>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</si>
  <si>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</si>
  <si>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</si>
  <si>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</si>
  <si>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</si>
  <si>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</si>
  <si>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</si>
  <si>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</si>
  <si>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</si>
  <si>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</si>
  <si>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</si>
  <si>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</si>
  <si>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</si>
  <si>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</si>
  <si>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</si>
  <si>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</si>
  <si>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</si>
  <si>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</si>
  <si>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</si>
  <si>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</si>
  <si>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</si>
  <si>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</si>
  <si>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</si>
  <si>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</si>
  <si>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</si>
  <si>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</si>
  <si>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</si>
  <si>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</si>
  <si>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</si>
  <si>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</si>
  <si>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</si>
  <si>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</si>
  <si>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</si>
  <si>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</si>
  <si>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</si>
  <si>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</si>
  <si>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</si>
  <si>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</si>
  <si>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</si>
  <si>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</si>
  <si>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</si>
  <si>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</si>
  <si>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</si>
  <si>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</si>
  <si>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</si>
  <si>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</si>
  <si>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</si>
  <si>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</si>
  <si>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</si>
  <si>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</si>
  <si>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</si>
  <si>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</si>
  <si>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</si>
  <si>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</si>
  <si>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</si>
  <si>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</si>
  <si>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</si>
  <si>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</si>
  <si>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</si>
  <si>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</si>
  <si>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</si>
  <si>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</si>
  <si>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</si>
  <si>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</si>
  <si>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</si>
  <si>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</si>
  <si>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</si>
  <si>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</si>
  <si>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</si>
  <si>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</si>
  <si>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</si>
  <si>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</si>
  <si>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</si>
  <si>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</si>
  <si>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</si>
  <si>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</si>
  <si>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</si>
  <si>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</si>
  <si>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</si>
  <si>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</si>
  <si>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</si>
  <si>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</si>
  <si>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</si>
  <si>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</si>
  <si>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</si>
  <si>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</si>
  <si>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</si>
  <si>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</si>
  <si>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</si>
  <si>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</si>
  <si>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</si>
  <si>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</si>
  <si>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</si>
  <si>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</si>
  <si>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</si>
  <si>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</si>
  <si>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</si>
  <si>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</si>
  <si>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</si>
  <si>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</si>
  <si>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</si>
  <si>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</si>
  <si>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</si>
  <si>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</si>
  <si>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</si>
  <si>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</si>
  <si>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</si>
  <si>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</si>
  <si>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</si>
  <si>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</si>
  <si>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</si>
  <si>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</si>
  <si>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</si>
  <si>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</si>
  <si>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</si>
  <si>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</si>
  <si>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</si>
  <si>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</si>
  <si>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</si>
  <si>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</si>
  <si>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</si>
  <si>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</si>
  <si>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</si>
  <si>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</si>
  <si>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</si>
  <si>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</si>
  <si>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</si>
  <si>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</si>
  <si>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</si>
  <si>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</si>
  <si>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</si>
  <si>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</si>
  <si>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</si>
  <si>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</si>
  <si>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</si>
  <si>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</si>
  <si>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</si>
  <si>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</si>
  <si>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</si>
  <si>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</si>
  <si>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</si>
  <si>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</si>
  <si>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</si>
  <si>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</si>
  <si>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</si>
  <si>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</si>
  <si>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</si>
  <si>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</si>
  <si>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</si>
  <si>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</si>
  <si>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</si>
  <si>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</si>
  <si>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</si>
  <si>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</si>
  <si>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</si>
  <si>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</si>
  <si>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</si>
  <si>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</si>
  <si>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</si>
  <si>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</si>
  <si>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</si>
  <si>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</si>
  <si>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</si>
  <si>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</si>
  <si>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</si>
  <si>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</si>
  <si>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</si>
  <si>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</si>
  <si>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</si>
  <si>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</si>
  <si>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</si>
  <si>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</si>
  <si>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</si>
  <si>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</si>
  <si>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</si>
  <si>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</si>
  <si>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</si>
  <si>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</si>
  <si>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</si>
  <si>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</si>
  <si>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</si>
  <si>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</si>
  <si>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</si>
  <si>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</si>
  <si>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</si>
  <si>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</si>
  <si>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</si>
  <si>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</si>
  <si>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</si>
  <si>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</si>
  <si>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</si>
  <si>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</si>
  <si>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</si>
  <si>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</si>
  <si>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</si>
  <si>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</si>
  <si>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</si>
  <si>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</si>
  <si>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</si>
  <si>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</si>
  <si>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</si>
  <si>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</si>
  <si>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</si>
  <si>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</si>
  <si>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</si>
  <si>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</si>
  <si>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</si>
  <si>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</si>
  <si>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</si>
  <si>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</si>
  <si>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</si>
  <si>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</si>
  <si>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</si>
  <si>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</si>
  <si>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</si>
  <si>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</si>
  <si>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</si>
  <si>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</si>
  <si>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</si>
  <si>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</si>
  <si>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</si>
  <si>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</si>
  <si>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</si>
  <si>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</si>
  <si>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</si>
  <si>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</si>
  <si>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</si>
  <si>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</si>
  <si>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</si>
  <si>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</si>
  <si>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</si>
  <si>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</si>
  <si>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</si>
  <si>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</si>
  <si>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</si>
  <si>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</si>
  <si>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</si>
  <si>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</si>
  <si>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</si>
  <si>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</si>
  <si>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</si>
  <si>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</si>
  <si>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</si>
  <si>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</si>
  <si>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</si>
  <si>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</si>
  <si>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</si>
  <si>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</si>
  <si>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</si>
  <si>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</si>
  <si>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</si>
  <si>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</si>
  <si>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</si>
  <si>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</si>
  <si>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</si>
  <si>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</si>
  <si>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</si>
  <si>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</si>
  <si>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</si>
  <si>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</si>
  <si>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</si>
  <si>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</si>
  <si>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</si>
  <si>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</si>
  <si>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</si>
  <si>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</si>
  <si>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</si>
  <si>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</si>
  <si>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</si>
  <si>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</si>
  <si>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</si>
  <si>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</si>
  <si>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</si>
  <si>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</si>
  <si>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</si>
  <si>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</si>
  <si>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</si>
  <si>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</si>
  <si>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</si>
  <si>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</si>
  <si>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</si>
  <si>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</si>
  <si>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</si>
  <si>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</si>
  <si>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</si>
  <si>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</si>
  <si>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</si>
  <si>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</si>
  <si>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</si>
  <si>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</si>
  <si>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</si>
  <si>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</si>
  <si>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</si>
  <si>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</si>
  <si>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</si>
  <si>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</si>
  <si>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</si>
  <si>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</si>
  <si>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</si>
  <si>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</si>
  <si>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</si>
  <si>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</si>
  <si>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</si>
  <si>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</si>
  <si>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</si>
  <si>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</si>
  <si>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</si>
  <si>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</si>
  <si>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</si>
  <si>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</si>
  <si>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</si>
  <si>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</si>
  <si>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</si>
  <si>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</si>
  <si>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</si>
  <si>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</si>
  <si>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</si>
  <si>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</si>
  <si>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</si>
  <si>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</si>
  <si>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</si>
  <si>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</si>
  <si>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</si>
  <si>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</si>
  <si>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</si>
  <si>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</si>
  <si>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</si>
  <si>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</si>
  <si>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</si>
  <si>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</si>
  <si>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</si>
  <si>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</si>
  <si>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</si>
  <si>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</si>
  <si>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</si>
  <si>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</si>
  <si>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</si>
  <si>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</si>
  <si>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</si>
  <si>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</si>
  <si>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</si>
  <si>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</si>
  <si>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</si>
  <si>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</si>
  <si>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</si>
  <si>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</si>
  <si>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</si>
  <si>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</si>
  <si>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</si>
  <si>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</si>
  <si>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</si>
  <si>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</si>
  <si>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</si>
  <si>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</si>
  <si>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</si>
  <si>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</si>
  <si>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</si>
  <si>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</si>
  <si>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</si>
  <si>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</si>
  <si>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</si>
  <si>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</si>
  <si>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</si>
  <si>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</si>
  <si>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</si>
  <si>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</si>
  <si>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</si>
  <si>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</si>
  <si>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</si>
  <si>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</si>
  <si>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</si>
  <si>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</si>
  <si>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</si>
  <si>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</si>
  <si>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</si>
  <si>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</si>
  <si>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</si>
  <si>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</si>
  <si>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</si>
  <si>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</si>
  <si>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</si>
  <si>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</si>
  <si>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</si>
  <si>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</si>
  <si>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</si>
  <si>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</si>
  <si>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</si>
  <si>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</si>
  <si>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</si>
  <si>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</si>
  <si>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</si>
  <si>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</si>
  <si>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</si>
  <si>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</si>
  <si>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</si>
  <si>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</si>
  <si>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</si>
  <si>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</si>
  <si>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</si>
  <si>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</si>
  <si>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</si>
  <si>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</si>
  <si>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</si>
  <si>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</si>
  <si>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</si>
  <si>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</si>
  <si>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</si>
  <si>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</si>
  <si>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</si>
  <si>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</si>
  <si>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</si>
  <si>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</si>
  <si>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</si>
  <si>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</si>
  <si>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</si>
  <si>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</si>
  <si>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</si>
  <si>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</si>
  <si>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</si>
  <si>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</si>
  <si>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</si>
  <si>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</si>
  <si>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</si>
  <si>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</si>
  <si>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</si>
  <si>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</si>
  <si>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</si>
  <si>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</si>
  <si>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</si>
  <si>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</si>
  <si>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</si>
  <si>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</si>
  <si>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</si>
  <si>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</si>
  <si>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</si>
  <si>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</si>
  <si>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</si>
  <si>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</si>
  <si>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</si>
  <si>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</si>
  <si>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</si>
  <si>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</si>
  <si>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</si>
  <si>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</si>
  <si>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</si>
  <si>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</si>
  <si>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</si>
  <si>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</si>
  <si>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</si>
  <si>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</si>
  <si>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</si>
  <si>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</si>
  <si>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</si>
  <si>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</si>
  <si>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</si>
  <si>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</si>
  <si>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</si>
  <si>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</si>
  <si>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</si>
  <si>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</si>
  <si>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</si>
  <si>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</si>
  <si>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</si>
  <si>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</si>
  <si>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</si>
  <si>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</si>
  <si>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</si>
  <si>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</si>
  <si>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</si>
  <si>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</si>
  <si>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</si>
  <si>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</si>
  <si>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</si>
  <si>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</si>
  <si>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</si>
  <si>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</si>
  <si>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</si>
  <si>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</si>
  <si>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</si>
  <si>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</si>
  <si>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</si>
  <si>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</si>
  <si>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</si>
  <si>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</si>
  <si>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</si>
  <si>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</si>
  <si>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</si>
  <si>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</si>
  <si>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</si>
  <si>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</si>
  <si>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</si>
  <si>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</si>
  <si>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</si>
  <si>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</si>
  <si>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</si>
  <si>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</si>
  <si>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</si>
  <si>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</si>
  <si>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</si>
  <si>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</si>
  <si>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</si>
  <si>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</si>
  <si>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</si>
  <si>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</si>
  <si>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</si>
  <si>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</si>
  <si>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</si>
  <si>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</si>
  <si>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</si>
  <si>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</si>
  <si>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</si>
  <si>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</si>
  <si>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</si>
  <si>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</si>
  <si>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</si>
  <si>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</si>
  <si>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</si>
  <si>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</si>
  <si>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</si>
  <si>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</si>
  <si>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</si>
  <si>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</si>
  <si>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</si>
  <si>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</si>
  <si>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</si>
  <si>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</si>
  <si>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</si>
  <si>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</si>
  <si>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</si>
  <si>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</si>
  <si>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</si>
  <si>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</si>
  <si>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</si>
  <si>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</si>
  <si>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</si>
  <si>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</si>
  <si>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</si>
  <si>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</si>
  <si>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</si>
  <si>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</si>
  <si>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</si>
  <si>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</si>
  <si>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</si>
  <si>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</si>
  <si>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</si>
  <si>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</si>
  <si>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</si>
  <si>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</si>
  <si>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</si>
  <si>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</si>
  <si>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</si>
  <si>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</si>
  <si>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</si>
  <si>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</si>
  <si>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</si>
  <si>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</si>
  <si>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</si>
  <si>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</si>
  <si>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</si>
  <si>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</si>
  <si>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</si>
  <si>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</si>
  <si>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</si>
  <si>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</si>
  <si>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</si>
  <si>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</si>
  <si>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</si>
  <si>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</si>
  <si>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</si>
  <si>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</si>
  <si>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</si>
  <si>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</si>
  <si>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</si>
  <si>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</si>
  <si>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</si>
  <si>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</si>
  <si>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</si>
  <si>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</si>
  <si>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</si>
  <si>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</si>
  <si>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</si>
  <si>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</si>
  <si>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</si>
  <si>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</si>
  <si>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</si>
  <si>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</si>
  <si>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</si>
  <si>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</si>
  <si>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</si>
  <si>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</si>
  <si>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</si>
  <si>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</si>
  <si>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</si>
  <si>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</si>
  <si>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</si>
  <si>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</si>
  <si>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</si>
  <si>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</si>
  <si>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</si>
  <si>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</si>
  <si>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</si>
  <si>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</si>
  <si>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</si>
  <si>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</si>
  <si>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</si>
  <si>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</si>
  <si>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</si>
  <si>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</si>
  <si>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</si>
  <si>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</si>
  <si>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</si>
  <si>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</si>
  <si>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</si>
  <si>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</si>
  <si>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</si>
  <si>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</si>
  <si>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</si>
  <si>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</si>
  <si>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</si>
  <si>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</si>
  <si>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</si>
  <si>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</si>
  <si>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</si>
  <si>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</si>
  <si>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</si>
  <si>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</si>
  <si>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</si>
  <si>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</si>
  <si>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</si>
  <si>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</si>
  <si>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</si>
  <si>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</si>
  <si>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</si>
  <si>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</si>
  <si>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</si>
  <si>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</si>
  <si>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</si>
  <si>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</si>
  <si>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</si>
  <si>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</si>
  <si>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</si>
  <si>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</si>
  <si>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</si>
  <si>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</si>
  <si>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</si>
  <si>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</si>
  <si>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</si>
  <si>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</si>
  <si>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</si>
  <si>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</si>
  <si>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</si>
  <si>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</si>
  <si>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</si>
  <si>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</si>
  <si>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</si>
  <si>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</si>
  <si>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</si>
  <si>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</si>
  <si>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</si>
  <si>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</si>
  <si>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</si>
  <si>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</si>
  <si>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</si>
  <si>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</si>
  <si>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</si>
  <si>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</si>
  <si>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</si>
  <si>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</si>
  <si>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</si>
  <si>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</si>
  <si>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</si>
  <si>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</si>
  <si>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</si>
  <si>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</si>
  <si>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</si>
  <si>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</si>
  <si>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</si>
  <si>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</si>
  <si>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</si>
  <si>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</si>
  <si>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</si>
  <si>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</si>
  <si>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</si>
  <si>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</si>
  <si>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</si>
  <si>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</si>
  <si>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</si>
  <si>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</si>
  <si>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</si>
  <si>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</si>
  <si>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</si>
  <si>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</si>
  <si>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</si>
  <si>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</si>
  <si>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</si>
  <si>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</si>
  <si>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</si>
  <si>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</si>
  <si>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</si>
  <si>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</si>
  <si>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</si>
  <si>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</si>
  <si>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</si>
  <si>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</si>
  <si>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</si>
  <si>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</si>
  <si>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</si>
  <si>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</si>
  <si>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</si>
  <si>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</si>
  <si>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</si>
  <si>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</si>
  <si>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</si>
  <si>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</si>
  <si>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</si>
  <si>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</si>
  <si>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</si>
  <si>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</si>
  <si>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</si>
  <si>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</si>
  <si>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</si>
  <si>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</si>
  <si>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</si>
  <si>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</si>
  <si>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</si>
  <si>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</si>
  <si>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</si>
  <si>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</si>
  <si>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</si>
  <si>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</si>
  <si>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</si>
  <si>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</si>
  <si>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</si>
  <si>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</si>
  <si>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</si>
  <si>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</si>
  <si>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</si>
  <si>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</si>
  <si>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</si>
  <si>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</si>
  <si>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</si>
  <si>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</si>
  <si>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</si>
  <si>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</si>
  <si>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</si>
  <si>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</si>
  <si>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</si>
  <si>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</si>
  <si>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</si>
  <si>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</si>
  <si>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</si>
  <si>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</si>
  <si>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</si>
  <si>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</si>
  <si>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</si>
  <si>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</si>
  <si>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</si>
  <si>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</si>
  <si>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</si>
  <si>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</si>
  <si>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</si>
  <si>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</si>
  <si>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</si>
  <si>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</si>
  <si>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</si>
  <si>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</si>
  <si>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</si>
  <si>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</si>
  <si>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</si>
  <si>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</si>
  <si>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</si>
  <si>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</si>
  <si>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</si>
  <si>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</si>
  <si>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</si>
  <si>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</si>
  <si>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</si>
  <si>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</si>
  <si>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</si>
  <si>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</si>
  <si>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</si>
  <si>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</si>
  <si>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</si>
  <si>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</si>
  <si>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</si>
  <si>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</si>
  <si>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</si>
  <si>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</si>
  <si>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</si>
  <si>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</si>
  <si>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</si>
  <si>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</si>
  <si>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</si>
  <si>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</si>
  <si>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</si>
  <si>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</si>
  <si>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</si>
  <si>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</si>
  <si>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</si>
  <si>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</si>
  <si>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</si>
  <si>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</si>
  <si>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</si>
  <si>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</si>
  <si>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</si>
  <si>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</si>
  <si>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</si>
  <si>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</si>
  <si>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</si>
  <si>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</si>
  <si>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</si>
  <si>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</si>
  <si>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</si>
  <si>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</si>
  <si>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</si>
  <si>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</si>
  <si>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</si>
  <si>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</si>
  <si>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</si>
  <si>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</si>
  <si>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</si>
  <si>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</si>
  <si>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</si>
  <si>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</si>
  <si>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</si>
  <si>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</si>
  <si>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</si>
  <si>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</si>
  <si>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</si>
  <si>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</si>
  <si>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</si>
  <si>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</si>
  <si>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</si>
  <si>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</si>
  <si>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</si>
  <si>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</si>
  <si>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</si>
  <si>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</si>
  <si>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</si>
  <si>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</si>
  <si>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</si>
  <si>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</si>
  <si>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</si>
  <si>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</si>
  <si>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</si>
  <si>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</si>
  <si>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</si>
  <si>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</si>
  <si>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</si>
  <si>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</si>
  <si>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</si>
  <si>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</si>
  <si>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</si>
  <si>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</si>
  <si>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</si>
  <si>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</si>
  <si>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</si>
  <si>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</si>
  <si>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</si>
  <si>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</si>
  <si>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</si>
  <si>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</si>
  <si>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</si>
  <si>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</si>
  <si>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</si>
  <si>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</si>
  <si>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</si>
  <si>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</si>
  <si>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</si>
  <si>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</si>
  <si>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</si>
  <si>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</si>
  <si>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</si>
  <si>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</si>
  <si>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</si>
  <si>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</si>
  <si>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</si>
  <si>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</si>
  <si>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</si>
  <si>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</si>
  <si>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</si>
  <si>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</si>
  <si>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</si>
  <si>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</si>
  <si>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</si>
  <si>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</si>
  <si>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</si>
  <si>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</si>
  <si>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</si>
  <si>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</si>
  <si>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</si>
  <si>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</si>
  <si>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</si>
  <si>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</si>
  <si>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</si>
  <si>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</si>
  <si>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</si>
  <si>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</si>
  <si>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</si>
  <si>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</si>
  <si>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</si>
  <si>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</si>
  <si>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</si>
  <si>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</si>
  <si>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</si>
  <si>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</si>
  <si>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</si>
  <si>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</si>
  <si>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</si>
  <si>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</si>
  <si>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</si>
  <si>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</si>
  <si>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</si>
  <si>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</si>
  <si>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</si>
  <si>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</si>
  <si>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</si>
  <si>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</si>
  <si>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</si>
  <si>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</si>
  <si>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</si>
  <si>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</si>
  <si>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</si>
  <si>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</si>
  <si>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</si>
  <si>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</si>
  <si>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</si>
  <si>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</si>
  <si>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</si>
  <si>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</si>
  <si>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</si>
  <si>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</si>
  <si>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</si>
  <si>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</si>
  <si>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</si>
  <si>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</si>
  <si>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</si>
  <si>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</si>
  <si>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</si>
  <si>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</si>
  <si>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</si>
  <si>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</si>
  <si>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</si>
  <si>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</si>
  <si>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</si>
  <si>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</si>
  <si>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</si>
  <si>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</si>
  <si>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</si>
  <si>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</si>
  <si>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</si>
  <si>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</si>
  <si>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</si>
  <si>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</si>
  <si>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</si>
  <si>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</si>
  <si>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</si>
  <si>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</si>
  <si>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</si>
  <si>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</si>
  <si>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</si>
  <si>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</si>
  <si>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</si>
  <si>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</si>
  <si>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</si>
  <si>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</si>
  <si>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</si>
  <si>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</si>
  <si>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</si>
  <si>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</si>
  <si>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</si>
  <si>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</si>
  <si>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</si>
  <si>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</si>
  <si>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</si>
  <si>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</si>
  <si>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</si>
  <si>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</si>
  <si>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</si>
  <si>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</si>
  <si>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</si>
  <si>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</si>
  <si>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</si>
  <si>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</si>
  <si>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</si>
  <si>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</si>
  <si>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</si>
  <si>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</si>
  <si>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</si>
  <si>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</si>
  <si>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</si>
  <si>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</si>
  <si>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</si>
  <si>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</si>
  <si>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</si>
  <si>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</si>
  <si>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</si>
  <si>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</si>
  <si>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</si>
  <si>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</si>
  <si>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</si>
  <si>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</si>
  <si>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</si>
  <si>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</si>
  <si>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</si>
  <si>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</si>
  <si>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</si>
  <si>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</si>
  <si>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</si>
  <si>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</si>
  <si>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</si>
  <si>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</si>
  <si>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</si>
  <si>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</si>
  <si>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</si>
  <si>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</si>
  <si>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</si>
  <si>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</si>
  <si>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</si>
  <si>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</si>
  <si>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</si>
  <si>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</si>
  <si>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</si>
  <si>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</si>
  <si>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</si>
  <si>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</si>
  <si>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</si>
  <si>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</si>
  <si>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</si>
  <si>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</si>
  <si>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</si>
  <si>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</si>
  <si>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</si>
  <si>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</si>
  <si>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</si>
  <si>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</si>
  <si>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</si>
  <si>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</si>
  <si>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</si>
  <si>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</si>
  <si>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</si>
  <si>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</si>
  <si>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</si>
  <si>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</si>
  <si>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</si>
  <si>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</si>
  <si>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</si>
  <si>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</si>
  <si>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</si>
  <si>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</si>
  <si>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</si>
  <si>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</si>
  <si>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</si>
  <si>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</si>
  <si>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</si>
  <si>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</si>
  <si>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</si>
  <si>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</si>
  <si>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</si>
  <si>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</si>
  <si>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</si>
  <si>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</si>
  <si>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</si>
  <si>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</si>
  <si>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</si>
  <si>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</si>
  <si>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</si>
  <si>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</si>
  <si>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</si>
  <si>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</si>
  <si>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</si>
  <si>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</si>
  <si>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</si>
  <si>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</si>
  <si>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</si>
  <si>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</si>
  <si>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</si>
  <si>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</si>
  <si>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</si>
  <si>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</si>
  <si>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</si>
  <si>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</si>
  <si>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</si>
  <si>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</si>
  <si>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</si>
  <si>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</si>
  <si>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</si>
  <si>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</si>
  <si>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</si>
  <si>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</si>
  <si>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</si>
  <si>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</si>
  <si>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</si>
  <si>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</si>
  <si>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</si>
  <si>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</si>
  <si>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</si>
  <si>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</si>
  <si>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</si>
  <si>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</si>
  <si>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</si>
  <si>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</si>
  <si>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</si>
  <si>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</si>
  <si>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</si>
  <si>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</si>
  <si>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</si>
  <si>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</si>
  <si>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</si>
  <si>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</si>
  <si>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</si>
  <si>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</si>
  <si>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</si>
  <si>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</si>
  <si>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</si>
  <si>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</si>
  <si>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</si>
  <si>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</si>
  <si>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</si>
  <si>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</si>
  <si>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</si>
  <si>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</si>
  <si>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</si>
  <si>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</si>
  <si>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</si>
  <si>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</si>
  <si>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</si>
  <si>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</si>
  <si>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</si>
  <si>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</si>
  <si>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</si>
  <si>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</si>
  <si>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</si>
  <si>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</si>
  <si>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</si>
  <si>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</si>
  <si>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</si>
  <si>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</si>
  <si>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</si>
  <si>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</si>
  <si>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</si>
  <si>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</si>
  <si>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</si>
  <si>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</si>
  <si>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</si>
  <si>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</si>
  <si>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</si>
  <si>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</si>
  <si>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</si>
  <si>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</si>
  <si>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</si>
  <si>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</si>
  <si>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</si>
  <si>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</si>
  <si>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</si>
  <si>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</si>
  <si>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</si>
  <si>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</si>
  <si>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</si>
  <si>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</si>
  <si>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</si>
  <si>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</si>
  <si>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</si>
  <si>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</si>
  <si>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</si>
  <si>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</si>
  <si>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</si>
  <si>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</si>
  <si>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</si>
  <si>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</si>
  <si>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</si>
  <si>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</si>
  <si>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</si>
  <si>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</si>
  <si>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</si>
  <si>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</si>
  <si>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</si>
  <si>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</si>
  <si>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</si>
  <si>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</si>
  <si>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</si>
  <si>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</si>
  <si>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</si>
  <si>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</si>
  <si>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</si>
  <si>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</si>
  <si>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</si>
  <si>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</si>
  <si>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</si>
  <si>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</si>
  <si>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</si>
  <si>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</si>
  <si>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</si>
  <si>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</si>
  <si>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</si>
  <si>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</si>
  <si>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</si>
  <si>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</si>
  <si>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</si>
  <si>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</si>
  <si>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</si>
  <si>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</si>
  <si>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</si>
  <si>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</si>
  <si>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</si>
  <si>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</si>
  <si>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</si>
  <si>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</si>
  <si>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</si>
  <si>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</si>
  <si>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</si>
  <si>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</si>
  <si>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</si>
  <si>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</si>
  <si>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</si>
  <si>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</si>
  <si>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</si>
  <si>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</si>
  <si>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</si>
  <si>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</si>
  <si>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</si>
  <si>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</si>
  <si>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</si>
  <si>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</si>
  <si>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</si>
  <si>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</si>
  <si>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</si>
  <si>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</si>
  <si>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</si>
  <si>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</si>
  <si>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</si>
  <si>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</si>
  <si>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</si>
  <si>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</si>
  <si>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</si>
  <si>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</si>
  <si>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</si>
  <si>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</si>
  <si>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</si>
  <si>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</si>
  <si>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</si>
  <si>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</si>
  <si>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</si>
  <si>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</si>
  <si>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</si>
  <si>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</si>
  <si>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</si>
  <si>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</si>
  <si>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</si>
  <si>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</si>
  <si>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</si>
  <si>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</si>
  <si>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</si>
  <si>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</si>
  <si>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</si>
  <si>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</si>
  <si>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</si>
  <si>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</si>
  <si>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</si>
  <si>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</si>
  <si>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</si>
  <si>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</si>
  <si>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</si>
  <si>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</si>
  <si>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</si>
  <si>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</si>
  <si>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</si>
  <si>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</si>
  <si>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</si>
  <si>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</si>
  <si>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</si>
  <si>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</si>
  <si>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</si>
  <si>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</si>
  <si>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</si>
  <si>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</si>
  <si>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</si>
  <si>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</si>
  <si>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</si>
  <si>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</si>
  <si>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</si>
  <si>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</si>
  <si>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</si>
  <si>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</si>
  <si>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</si>
  <si>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</si>
  <si>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</si>
  <si>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</si>
  <si>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</si>
  <si>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</si>
  <si>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</si>
  <si>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</si>
  <si>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</si>
  <si>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</si>
  <si>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</si>
  <si>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</si>
  <si>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</si>
  <si>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</si>
  <si>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</si>
  <si>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</si>
  <si>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</si>
  <si>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</si>
  <si>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</si>
  <si>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</si>
  <si>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</si>
  <si>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</si>
  <si>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</si>
  <si>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</si>
  <si>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</si>
  <si>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</si>
  <si>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</si>
  <si>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</si>
  <si>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</si>
  <si>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</si>
  <si>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</si>
  <si>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</si>
  <si>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</si>
  <si>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</si>
  <si>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</si>
  <si>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</si>
  <si>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</si>
  <si>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</si>
  <si>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</si>
  <si>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</si>
  <si>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</si>
  <si>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</si>
  <si>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</si>
  <si>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</si>
  <si>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</si>
  <si>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</si>
  <si>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</si>
  <si>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</si>
  <si>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</si>
  <si>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</si>
  <si>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</si>
  <si>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</si>
  <si>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</si>
  <si>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</si>
  <si>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</si>
  <si>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</si>
  <si>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</si>
  <si>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</si>
  <si>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</si>
  <si>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</si>
  <si>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</si>
  <si>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</si>
  <si>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</si>
  <si>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</si>
  <si>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</si>
  <si>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</si>
  <si>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</si>
  <si>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</si>
  <si>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</si>
  <si>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</si>
  <si>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</si>
  <si>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</si>
  <si>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</si>
  <si>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</si>
  <si>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</si>
  <si>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</si>
  <si>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</si>
  <si>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</si>
  <si>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</si>
  <si>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</si>
  <si>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</si>
  <si>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</si>
  <si>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</si>
  <si>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</si>
  <si>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</si>
  <si>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</si>
  <si>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</si>
  <si>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</si>
  <si>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</si>
  <si>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</si>
  <si>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</si>
  <si>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</si>
  <si>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</si>
  <si>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</si>
  <si>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</si>
  <si>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</si>
  <si>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</si>
  <si>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</si>
  <si>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</si>
  <si>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</si>
  <si>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</si>
  <si>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</si>
  <si>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</si>
  <si>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</si>
  <si>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</si>
  <si>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</si>
  <si>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</si>
  <si>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</si>
  <si>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</si>
  <si>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</si>
  <si>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</si>
  <si>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</si>
  <si>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</si>
  <si>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</si>
  <si>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</si>
  <si>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</si>
  <si>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</si>
  <si>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</si>
  <si>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</si>
  <si>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</si>
  <si>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</si>
  <si>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</si>
  <si>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</si>
  <si>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</si>
  <si>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</si>
  <si>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</si>
  <si>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</si>
  <si>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</si>
  <si>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</si>
  <si>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</si>
  <si>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</si>
  <si>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</si>
  <si>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</si>
  <si>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</si>
  <si>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</si>
  <si>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</si>
  <si>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</si>
  <si>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</si>
  <si>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</si>
  <si>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</si>
  <si>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</si>
  <si>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</si>
  <si>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</si>
  <si>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</si>
  <si>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</si>
  <si>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</si>
  <si>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</si>
  <si>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</si>
  <si>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</si>
  <si>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</si>
  <si>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</si>
  <si>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</si>
  <si>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</si>
  <si>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</si>
  <si>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</si>
  <si>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</si>
  <si>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</si>
  <si>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</si>
  <si>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</si>
  <si>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</si>
  <si>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</si>
  <si>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</si>
  <si>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</si>
  <si>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</si>
  <si>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</si>
  <si>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</si>
  <si>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</si>
  <si>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</si>
  <si>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</si>
  <si>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</si>
  <si>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</si>
  <si>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</si>
  <si>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</si>
  <si>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</si>
  <si>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</si>
  <si>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</si>
  <si>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</si>
  <si>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</si>
  <si>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</si>
  <si>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</si>
  <si>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</si>
  <si>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</si>
  <si>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</si>
  <si>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</si>
  <si>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</si>
  <si>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</si>
  <si>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</si>
  <si>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</si>
  <si>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</si>
  <si>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</si>
  <si>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</si>
  <si>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</si>
  <si>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</si>
  <si>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</si>
  <si>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</si>
  <si>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</si>
  <si>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</si>
  <si>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</si>
  <si>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</si>
  <si>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</si>
  <si>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</si>
  <si>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</si>
  <si>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</si>
  <si>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</si>
  <si>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</si>
  <si>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</si>
  <si>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</si>
  <si>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</si>
  <si>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</si>
  <si>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</si>
  <si>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</si>
  <si>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</si>
  <si>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</si>
  <si>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</si>
  <si>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</si>
  <si>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</si>
  <si>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</si>
  <si>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</si>
  <si>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</si>
  <si>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</si>
  <si>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</si>
  <si>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</si>
  <si>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</si>
  <si>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</si>
  <si>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</si>
  <si>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</si>
  <si>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</si>
  <si>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</si>
  <si>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</si>
  <si>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</si>
  <si>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</si>
  <si>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</si>
  <si>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</si>
  <si>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</si>
  <si>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</si>
  <si>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</si>
  <si>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</si>
  <si>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</si>
  <si>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</si>
  <si>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</si>
  <si>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</si>
  <si>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</si>
  <si>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</si>
  <si>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</si>
  <si>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</si>
  <si>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</si>
  <si>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</si>
  <si>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</si>
  <si>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</si>
  <si>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</si>
  <si>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</si>
  <si>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</si>
  <si>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</si>
  <si>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</si>
  <si>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</si>
  <si>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</si>
  <si>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</si>
  <si>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</si>
  <si>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</si>
  <si>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</si>
  <si>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</si>
  <si>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</si>
  <si>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</si>
  <si>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</si>
  <si>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</si>
  <si>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</si>
  <si>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</si>
  <si>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</si>
  <si>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</si>
  <si>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</si>
  <si>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</si>
  <si>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</si>
  <si>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</si>
  <si>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</si>
  <si>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</si>
  <si>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</si>
  <si>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</si>
  <si>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</si>
  <si>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</si>
  <si>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</si>
  <si>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</si>
  <si>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</si>
  <si>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</si>
  <si>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</si>
  <si>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</si>
  <si>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</si>
  <si>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</si>
  <si>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</si>
  <si>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</si>
  <si>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</si>
  <si>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</si>
  <si>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</si>
  <si>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</si>
  <si>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</si>
  <si>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</si>
  <si>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</si>
  <si>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</si>
  <si>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</si>
  <si>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</si>
  <si>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</si>
  <si>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</si>
  <si>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</si>
  <si>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</si>
  <si>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</si>
  <si>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</si>
  <si>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</si>
  <si>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</si>
  <si>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</si>
  <si>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</si>
  <si>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</si>
  <si>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</si>
  <si>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</si>
  <si>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</si>
  <si>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</si>
  <si>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</si>
  <si>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</si>
  <si>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</si>
  <si>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</si>
  <si>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</si>
  <si>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</si>
  <si>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</si>
  <si>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</si>
  <si>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</si>
  <si>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</si>
  <si>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</si>
  <si>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</si>
  <si>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</si>
  <si>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</si>
  <si>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</si>
  <si>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</si>
  <si>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</si>
  <si>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</si>
  <si>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</si>
  <si>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</si>
  <si>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</si>
  <si>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</si>
  <si>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</si>
  <si>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</si>
  <si>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</si>
  <si>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</si>
  <si>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</si>
  <si>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</si>
  <si>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</si>
  <si>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</si>
  <si>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</si>
  <si>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</si>
  <si>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</si>
  <si>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</si>
  <si>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</si>
  <si>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</si>
  <si>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</si>
  <si>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</si>
  <si>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</si>
  <si>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</si>
  <si>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</si>
  <si>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</si>
  <si>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</si>
  <si>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</si>
  <si>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</si>
  <si>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</si>
  <si>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</si>
  <si>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</si>
  <si>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</si>
  <si>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</si>
  <si>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</si>
  <si>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</si>
  <si>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</si>
  <si>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</si>
  <si>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</si>
  <si>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</si>
  <si>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</si>
  <si>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</si>
  <si>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</si>
  <si>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</si>
  <si>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</si>
  <si>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</si>
  <si>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</si>
  <si>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</si>
  <si>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</si>
  <si>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</si>
  <si>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</si>
  <si>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</si>
  <si>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</si>
  <si>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</si>
  <si>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</si>
  <si>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</si>
  <si>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</si>
  <si>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</si>
  <si>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</si>
  <si>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</si>
  <si>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</si>
  <si>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</si>
  <si>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</si>
  <si>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</si>
  <si>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</si>
  <si>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</si>
  <si>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</si>
  <si>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</si>
  <si>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</si>
  <si>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</si>
  <si>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</si>
  <si>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</si>
  <si>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</si>
  <si>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</si>
  <si>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</si>
  <si>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</si>
  <si>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</si>
  <si>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</si>
  <si>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</si>
  <si>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</si>
  <si>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</si>
  <si>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</si>
  <si>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</si>
  <si>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</si>
  <si>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</si>
  <si>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</si>
  <si>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</si>
  <si>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</si>
  <si>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</si>
  <si>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</si>
  <si>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</si>
  <si>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</si>
  <si>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</si>
  <si>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</si>
  <si>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</si>
  <si>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</si>
  <si>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</si>
  <si>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</si>
  <si>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</si>
  <si>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</si>
  <si>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</si>
  <si>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</si>
  <si>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</si>
  <si>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</si>
  <si>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</si>
  <si>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</si>
  <si>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</si>
  <si>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</si>
  <si>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</si>
  <si>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</si>
  <si>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</si>
  <si>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</si>
  <si>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</si>
  <si>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</si>
  <si>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</si>
  <si>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</si>
  <si>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</si>
  <si>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</si>
  <si>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</si>
  <si>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</si>
  <si>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</si>
  <si>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</si>
  <si>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</si>
  <si>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</si>
  <si>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</si>
  <si>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</si>
  <si>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</si>
  <si>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</si>
  <si>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</si>
  <si>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</si>
  <si>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</si>
  <si>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</si>
  <si>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</si>
  <si>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</si>
  <si>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</si>
  <si>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</si>
  <si>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</si>
  <si>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</si>
  <si>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</si>
  <si>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</si>
  <si>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</si>
  <si>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</si>
  <si>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</si>
  <si>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</si>
  <si>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</si>
  <si>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</si>
  <si>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</si>
  <si>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</si>
  <si>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</si>
  <si>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</si>
  <si>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</si>
  <si>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</si>
  <si>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</si>
  <si>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</si>
  <si>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</si>
  <si>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</si>
  <si>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</si>
  <si>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</si>
  <si>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</si>
  <si>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</si>
  <si>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</si>
  <si>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</si>
  <si>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</si>
  <si>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</si>
  <si>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</si>
  <si>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</si>
  <si>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</si>
  <si>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</si>
  <si>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</si>
  <si>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</si>
  <si>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</si>
  <si>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</si>
  <si>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</si>
  <si>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</si>
  <si>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</si>
  <si>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</si>
  <si>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</si>
  <si>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</si>
  <si>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</si>
  <si>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</si>
  <si>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</si>
  <si>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</si>
  <si>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</si>
  <si>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</si>
  <si>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</si>
  <si>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</si>
  <si>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</si>
  <si>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</si>
  <si>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</si>
  <si>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</si>
  <si>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</si>
  <si>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</si>
  <si>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</si>
  <si>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</si>
  <si>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</si>
  <si>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</si>
  <si>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</si>
  <si>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</si>
  <si>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</si>
  <si>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</si>
  <si>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</si>
  <si>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</si>
  <si>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</si>
  <si>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</si>
  <si>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</si>
  <si>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</si>
  <si>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</si>
  <si>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</si>
  <si>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</si>
  <si>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</si>
  <si>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</si>
  <si>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</si>
  <si>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</si>
  <si>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</si>
  <si>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</si>
  <si>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</si>
  <si>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</si>
  <si>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</si>
  <si>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</si>
  <si>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</si>
  <si>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</si>
  <si>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</si>
  <si>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</si>
  <si>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</si>
  <si>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</si>
  <si>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</si>
  <si>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</si>
  <si>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</si>
  <si>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</si>
  <si>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</si>
  <si>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</si>
  <si>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</si>
  <si>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</si>
  <si>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</si>
  <si>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</si>
  <si>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</si>
  <si>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</si>
  <si>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</si>
  <si>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</si>
  <si>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</si>
  <si>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</si>
  <si>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</si>
  <si>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</si>
  <si>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</si>
  <si>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</si>
  <si>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</si>
  <si>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</si>
  <si>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</si>
  <si>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</si>
  <si>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</si>
  <si>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</si>
  <si>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</si>
  <si>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</si>
  <si>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</si>
  <si>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</si>
  <si>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</si>
  <si>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</si>
  <si>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</si>
  <si>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</si>
  <si>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</si>
  <si>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</si>
  <si>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</si>
  <si>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</si>
  <si>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</si>
  <si>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</si>
  <si>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</si>
  <si>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</si>
  <si>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</si>
  <si>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</si>
  <si>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</si>
  <si>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</si>
  <si>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</si>
  <si>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</si>
  <si>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</si>
  <si>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</si>
  <si>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</si>
  <si>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</si>
  <si>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</si>
  <si>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</si>
  <si>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</si>
  <si>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</si>
  <si>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</si>
  <si>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</si>
  <si>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</si>
  <si>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</si>
  <si>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</si>
  <si>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</si>
  <si>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</si>
  <si>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</si>
  <si>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</si>
  <si>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</si>
  <si>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</si>
  <si>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</si>
  <si>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</si>
  <si>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</si>
  <si>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</si>
  <si>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</si>
  <si>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</si>
  <si>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</si>
  <si>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</si>
  <si>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</si>
  <si>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</si>
  <si>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</si>
  <si>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</si>
  <si>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</si>
  <si>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</si>
  <si>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</si>
  <si>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</si>
  <si>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</si>
  <si>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</si>
  <si>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</si>
  <si>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</si>
  <si>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</si>
  <si>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</si>
  <si>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</si>
  <si>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</si>
  <si>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</si>
  <si>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</si>
  <si>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</si>
  <si>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</si>
  <si>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</si>
  <si>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</si>
  <si>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</si>
  <si>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</si>
  <si>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</si>
  <si>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</si>
  <si>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</si>
  <si>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</si>
  <si>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</si>
  <si>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</si>
  <si>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</si>
  <si>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</si>
  <si>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</si>
  <si>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</si>
  <si>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</si>
  <si>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</si>
  <si>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</si>
  <si>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</si>
  <si>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</si>
  <si>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</si>
  <si>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</si>
  <si>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</si>
  <si>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</si>
  <si>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</si>
  <si>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</si>
  <si>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</si>
  <si>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</si>
  <si>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</si>
  <si>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</si>
  <si>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</si>
  <si>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</si>
  <si>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</si>
  <si>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</si>
  <si>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</si>
  <si>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</si>
  <si>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</si>
  <si>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</si>
  <si>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</si>
  <si>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</si>
  <si>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</si>
  <si>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</si>
  <si>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</si>
  <si>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</si>
  <si>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</si>
  <si>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</si>
  <si>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</si>
  <si>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</si>
  <si>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</si>
  <si>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</si>
  <si>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</si>
  <si>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</si>
  <si>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</si>
  <si>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</si>
  <si>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</si>
  <si>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</si>
  <si>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</si>
  <si>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</si>
  <si>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</si>
  <si>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</si>
  <si>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</si>
  <si>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</si>
  <si>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</si>
  <si>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</si>
  <si>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</si>
  <si>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</si>
  <si>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</si>
  <si>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</si>
  <si>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</si>
  <si>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</si>
  <si>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</si>
  <si>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</si>
  <si>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</si>
  <si>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</si>
  <si>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</si>
  <si>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</si>
  <si>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</si>
  <si>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</si>
  <si>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</si>
  <si>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</si>
  <si>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</si>
  <si>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</si>
  <si>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</si>
  <si>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</si>
  <si>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</si>
  <si>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</si>
  <si>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</si>
  <si>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</si>
  <si>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</si>
  <si>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</si>
  <si>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</si>
  <si>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</si>
  <si>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</si>
  <si>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</si>
  <si>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</si>
  <si>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</si>
  <si>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</si>
  <si>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</si>
  <si>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</si>
  <si>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</si>
  <si>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</si>
  <si>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</si>
  <si>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</si>
  <si>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</si>
  <si>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</si>
  <si>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</si>
  <si>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</si>
  <si>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</si>
  <si>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</si>
  <si>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</si>
  <si>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</si>
  <si>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</si>
  <si>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</si>
  <si>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</si>
  <si>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</si>
  <si>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</si>
  <si>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</si>
  <si>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</si>
  <si>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</si>
  <si>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</si>
  <si>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</si>
  <si>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</si>
  <si>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</si>
  <si>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</si>
  <si>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</si>
  <si>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</si>
  <si>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</si>
  <si>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</si>
  <si>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</si>
  <si>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</si>
  <si>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</si>
  <si>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</si>
  <si>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</si>
  <si>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</si>
  <si>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</si>
  <si>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</si>
  <si>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</si>
  <si>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</si>
  <si>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</si>
  <si>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</si>
  <si>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</si>
  <si>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</si>
  <si>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</si>
  <si>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</si>
  <si>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</si>
  <si>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</si>
  <si>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</si>
  <si>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</si>
  <si>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</si>
  <si>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</si>
  <si>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</si>
  <si>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</si>
  <si>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</si>
  <si>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</si>
  <si>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</si>
  <si>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</si>
  <si>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</si>
  <si>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</si>
  <si>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</si>
  <si>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</si>
  <si>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</si>
  <si>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</si>
  <si>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</si>
  <si>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</si>
  <si>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</si>
  <si>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</si>
  <si>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</si>
  <si>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</si>
  <si>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</si>
  <si>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</si>
  <si>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</si>
  <si>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</si>
  <si>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</si>
  <si>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</si>
  <si>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</si>
  <si>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</si>
  <si>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</si>
  <si>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</si>
  <si>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</si>
  <si>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</si>
  <si>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</si>
  <si>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</si>
  <si>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</si>
  <si>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</si>
  <si>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</si>
  <si>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</si>
  <si>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</si>
  <si>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</si>
  <si>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</si>
  <si>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</si>
  <si>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</si>
  <si>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</si>
  <si>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</si>
  <si>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</si>
  <si>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</si>
  <si>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</si>
  <si>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</si>
  <si>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</si>
  <si>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</si>
  <si>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</si>
  <si>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</si>
  <si>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</si>
  <si>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</si>
  <si>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</si>
  <si>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</si>
  <si>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</si>
  <si>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</si>
  <si>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</si>
  <si>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</si>
  <si>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</si>
  <si>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</si>
  <si>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</si>
  <si>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</si>
  <si>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</si>
  <si>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</si>
  <si>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</si>
  <si>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</si>
  <si>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</si>
  <si>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</si>
  <si>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</si>
  <si>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</si>
  <si>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</si>
  <si>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</si>
  <si>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</si>
  <si>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</si>
  <si>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</si>
  <si>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</si>
  <si>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</si>
  <si>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</si>
  <si>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</si>
  <si>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</si>
  <si>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</si>
  <si>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</si>
  <si>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</si>
  <si>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</si>
  <si>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</si>
  <si>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</si>
  <si>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</si>
  <si>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</si>
  <si>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</si>
  <si>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</si>
  <si>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</si>
  <si>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</si>
  <si>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</si>
  <si>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</si>
  <si>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</si>
  <si>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</si>
  <si>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</si>
  <si>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</si>
  <si>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</si>
  <si>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</si>
  <si>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</si>
  <si>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</si>
  <si>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</si>
  <si>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</si>
  <si>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</si>
  <si>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</si>
  <si>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</si>
  <si>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</si>
  <si>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</si>
  <si>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</si>
  <si>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</si>
  <si>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</si>
  <si>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</si>
  <si>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</si>
  <si>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</si>
  <si>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</si>
  <si>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</si>
  <si>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</si>
  <si>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</si>
  <si>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</si>
  <si>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</si>
  <si>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</si>
  <si>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</si>
  <si>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</si>
  <si>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</si>
  <si>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</si>
  <si>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</si>
  <si>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</si>
  <si>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</si>
  <si>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</si>
  <si>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</si>
  <si>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</si>
  <si>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</si>
  <si>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</si>
  <si>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</si>
  <si>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</si>
  <si>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</si>
  <si>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</si>
  <si>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</si>
  <si>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</si>
  <si>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</si>
  <si>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</si>
  <si>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</si>
  <si>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</si>
  <si>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</si>
  <si>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</si>
  <si>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</si>
  <si>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</si>
  <si>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</si>
  <si>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</si>
  <si>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</si>
  <si>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</si>
  <si>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</si>
  <si>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</si>
  <si>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</si>
  <si>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</si>
  <si>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</si>
  <si>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</si>
  <si>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</si>
  <si>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</si>
  <si>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</si>
  <si>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</si>
  <si>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</si>
  <si>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</si>
  <si>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</si>
  <si>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</si>
  <si>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</si>
  <si>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</si>
  <si>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</si>
  <si>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</si>
  <si>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</si>
  <si>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</si>
  <si>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</si>
  <si>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</si>
  <si>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</si>
  <si>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</si>
  <si>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</si>
  <si>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</si>
  <si>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</si>
  <si>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</si>
  <si>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</si>
  <si>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</si>
  <si>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</si>
  <si>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</si>
  <si>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</si>
  <si>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</si>
  <si>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</si>
  <si>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</si>
  <si>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</si>
  <si>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</si>
  <si>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</si>
  <si>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</si>
  <si>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</si>
  <si>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</si>
  <si>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</si>
  <si>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</si>
  <si>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</si>
  <si>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</si>
  <si>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</si>
  <si>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</si>
  <si>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</si>
  <si>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</si>
  <si>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</si>
  <si>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</si>
  <si>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</si>
  <si>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</si>
  <si>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</si>
  <si>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</si>
  <si>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</si>
  <si>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</si>
  <si>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</si>
  <si>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</si>
  <si>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</si>
  <si>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</si>
  <si>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</si>
  <si>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</si>
  <si>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</si>
  <si>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</si>
  <si>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</si>
  <si>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</si>
  <si>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</si>
  <si>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</si>
  <si>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</si>
  <si>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</si>
  <si>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</si>
  <si>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</si>
  <si>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</si>
  <si>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</si>
  <si>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</si>
  <si>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</si>
  <si>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</si>
  <si>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</si>
  <si>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</si>
  <si>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</si>
  <si>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</si>
  <si>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</si>
  <si>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</si>
  <si>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</si>
  <si>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</si>
  <si>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</si>
  <si>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</si>
  <si>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</si>
  <si>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</si>
  <si>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</si>
  <si>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</si>
  <si>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</si>
  <si>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</si>
  <si>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</si>
  <si>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</si>
  <si>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</si>
  <si>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</si>
  <si>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</si>
  <si>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</si>
  <si>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</si>
  <si>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</si>
  <si>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</si>
  <si>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</si>
  <si>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</si>
  <si>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</si>
  <si>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</si>
  <si>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</si>
  <si>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</si>
  <si>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</si>
  <si>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</si>
  <si>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</si>
  <si>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</si>
  <si>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</si>
  <si>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</si>
  <si>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</si>
  <si>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</si>
  <si>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</si>
  <si>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</si>
  <si>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</si>
  <si>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</si>
  <si>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</si>
  <si>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</si>
  <si>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</si>
  <si>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</si>
  <si>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</si>
  <si>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</si>
  <si>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</si>
  <si>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</si>
  <si>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</si>
  <si>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</si>
  <si>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</si>
  <si>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</si>
  <si>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</si>
  <si>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</si>
  <si>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</si>
  <si>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</si>
  <si>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</si>
  <si>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</si>
  <si>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</si>
  <si>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</si>
  <si>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</si>
  <si>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</si>
  <si>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</si>
  <si>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</si>
  <si>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</si>
  <si>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</si>
  <si>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</si>
  <si>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</si>
  <si>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</si>
  <si>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</si>
  <si>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</si>
  <si>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</si>
  <si>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</si>
  <si>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</si>
  <si>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</si>
  <si>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</si>
  <si>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</si>
  <si>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</si>
  <si>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</si>
  <si>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</si>
  <si>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</si>
  <si>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</si>
  <si>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</si>
  <si>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</si>
  <si>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</si>
  <si>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</si>
  <si>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</si>
  <si>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</si>
  <si>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</si>
  <si>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</si>
  <si>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</si>
  <si>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</si>
  <si>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</si>
  <si>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</si>
  <si>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</si>
  <si>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</si>
  <si>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</si>
  <si>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</si>
  <si>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</si>
  <si>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</si>
  <si>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</si>
  <si>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</si>
  <si>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</si>
  <si>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</si>
  <si>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</si>
  <si>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</si>
  <si>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</si>
  <si>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</si>
  <si>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</si>
  <si>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</si>
  <si>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</si>
  <si>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</si>
  <si>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</si>
  <si>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</si>
  <si>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</si>
  <si>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</si>
  <si>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</si>
  <si>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</si>
  <si>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</si>
  <si>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</si>
  <si>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</si>
  <si>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</si>
  <si>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</si>
  <si>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</si>
  <si>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</si>
  <si>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</si>
  <si>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</si>
  <si>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</si>
  <si>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</si>
  <si>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</si>
  <si>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</si>
  <si>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</si>
  <si>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</si>
  <si>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</si>
  <si>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</si>
  <si>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</si>
  <si>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</si>
  <si>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</si>
  <si>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</si>
  <si>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</si>
  <si>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</si>
  <si>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</si>
  <si>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</si>
  <si>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</si>
  <si>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</si>
  <si>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</si>
  <si>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</si>
  <si>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</si>
  <si>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</si>
  <si>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</si>
  <si>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</si>
  <si>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</si>
  <si>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</si>
  <si>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</si>
  <si>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</si>
  <si>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</si>
  <si>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</si>
  <si>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</si>
  <si>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</si>
  <si>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</si>
  <si>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</si>
  <si>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</si>
  <si>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</si>
  <si>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</si>
  <si>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</si>
  <si>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</si>
  <si>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</si>
  <si>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</si>
  <si>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</si>
  <si>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</si>
  <si>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</si>
  <si>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</si>
  <si>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</si>
  <si>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</si>
  <si>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</si>
  <si>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</si>
  <si>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</si>
  <si>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</si>
  <si>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</si>
  <si>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</si>
  <si>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</si>
  <si>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</si>
  <si>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</si>
  <si>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</si>
  <si>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</si>
  <si>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</si>
  <si>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</si>
  <si>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</si>
  <si>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</si>
  <si>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</si>
  <si>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</si>
  <si>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</si>
  <si>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</si>
  <si>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</si>
  <si>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</si>
  <si>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</si>
  <si>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</si>
  <si>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</si>
  <si>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</si>
  <si>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</si>
  <si>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</si>
  <si>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</si>
  <si>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</si>
  <si>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</si>
  <si>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</si>
  <si>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</si>
  <si>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</si>
  <si>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</si>
  <si>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</si>
  <si>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</si>
  <si>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</si>
  <si>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</si>
  <si>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</si>
  <si>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</si>
  <si>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</si>
  <si>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</si>
  <si>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</si>
  <si>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</si>
  <si>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</si>
  <si>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</si>
  <si>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</si>
  <si>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</si>
  <si>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</si>
  <si>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</si>
  <si>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</si>
  <si>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</si>
  <si>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</si>
  <si>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</si>
  <si>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</si>
  <si>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</si>
  <si>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</si>
  <si>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</si>
  <si>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</si>
  <si>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</si>
  <si>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</si>
  <si>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</si>
  <si>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</si>
  <si>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</si>
  <si>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</si>
  <si>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</si>
  <si>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</si>
  <si>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</si>
  <si>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</si>
  <si>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</si>
  <si>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</si>
  <si>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</si>
  <si>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</si>
  <si>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</si>
  <si>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</si>
  <si>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</si>
  <si>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</si>
  <si>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</si>
  <si>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</si>
  <si>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</si>
  <si>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</si>
  <si>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</si>
  <si>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</si>
  <si>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</si>
  <si>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</si>
  <si>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</si>
  <si>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</si>
  <si>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</si>
  <si>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</si>
  <si>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</si>
  <si>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</si>
  <si>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</si>
  <si>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</si>
  <si>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</si>
  <si>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</si>
  <si>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</si>
  <si>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</si>
  <si>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</si>
  <si>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</si>
  <si>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</si>
  <si>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</si>
  <si>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</si>
  <si>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</si>
  <si>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</si>
  <si>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</si>
  <si>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</si>
  <si>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</si>
  <si>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</si>
  <si>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</si>
  <si>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</si>
  <si>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</si>
  <si>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</si>
  <si>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</si>
  <si>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</si>
  <si>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</si>
  <si>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</si>
  <si>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</si>
  <si>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</si>
  <si>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</si>
  <si>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</si>
  <si>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</si>
  <si>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</si>
  <si>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</si>
  <si>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</si>
  <si>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</si>
  <si>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</si>
  <si>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</si>
  <si>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</si>
  <si>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</si>
  <si>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</si>
  <si>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</si>
  <si>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</si>
  <si>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</si>
  <si>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</si>
  <si>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</si>
  <si>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</si>
  <si>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</si>
  <si>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</si>
  <si>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</si>
  <si>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</si>
  <si>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</si>
  <si>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</si>
  <si>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</si>
  <si>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</si>
  <si>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</si>
  <si>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</si>
  <si>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</si>
  <si>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</si>
  <si>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</si>
  <si>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</si>
  <si>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</si>
  <si>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</si>
  <si>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</si>
  <si>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</si>
  <si>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</si>
  <si>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</si>
  <si>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</si>
  <si>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</si>
  <si>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</si>
  <si>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</si>
  <si>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</si>
  <si>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</si>
  <si>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</si>
  <si>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</si>
  <si>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</si>
  <si>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</si>
  <si>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</si>
  <si>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</si>
  <si>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</si>
  <si>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</si>
  <si>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</si>
  <si>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</si>
  <si>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</si>
  <si>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</si>
  <si>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</si>
  <si>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</si>
  <si>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</si>
  <si>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</si>
  <si>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</si>
  <si>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</si>
  <si>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</si>
  <si>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</si>
  <si>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</si>
  <si>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</si>
  <si>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</si>
  <si>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</si>
  <si>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</si>
  <si>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</si>
  <si>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</si>
  <si>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</si>
  <si>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</si>
  <si>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</si>
  <si>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</si>
  <si>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</si>
  <si>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</si>
  <si>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</si>
  <si>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</si>
  <si>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</si>
  <si>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</si>
  <si>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</si>
  <si>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</si>
  <si>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</si>
  <si>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</si>
  <si>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</si>
  <si>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</si>
  <si>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</si>
  <si>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</si>
  <si>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</si>
  <si>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</si>
  <si>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</si>
  <si>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</si>
  <si>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</si>
  <si>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</si>
  <si>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</si>
  <si>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</si>
  <si>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</si>
  <si>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</si>
  <si>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</si>
  <si>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</si>
  <si>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</si>
  <si>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</si>
  <si>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</si>
  <si>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</si>
  <si>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</si>
  <si>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</si>
  <si>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</si>
  <si>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</si>
  <si>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</si>
  <si>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</si>
  <si>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</si>
  <si>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</si>
  <si>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</si>
  <si>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</si>
  <si>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</si>
  <si>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</si>
  <si>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</si>
  <si>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</si>
  <si>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</si>
  <si>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</si>
  <si>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</si>
  <si>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</si>
  <si>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</si>
  <si>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</si>
  <si>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</si>
  <si>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</si>
  <si>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</si>
  <si>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</si>
  <si>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</si>
  <si>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</si>
  <si>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</si>
  <si>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</si>
  <si>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</si>
  <si>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</si>
  <si>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</si>
  <si>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</si>
  <si>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</si>
  <si>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</si>
  <si>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</si>
  <si>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</si>
  <si>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</si>
  <si>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</si>
  <si>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</si>
  <si>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</si>
  <si>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</si>
  <si>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</si>
  <si>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</si>
  <si>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</si>
  <si>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</si>
  <si>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</si>
  <si>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</si>
  <si>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</si>
  <si>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</si>
  <si>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</si>
  <si>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</si>
  <si>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</si>
  <si>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</si>
  <si>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</si>
  <si>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</si>
  <si>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</si>
  <si>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</si>
  <si>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</si>
  <si>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</si>
  <si>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</si>
  <si>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</si>
  <si>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</si>
  <si>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</si>
  <si>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</si>
  <si>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</si>
  <si>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</si>
  <si>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</si>
  <si>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</si>
  <si>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</si>
  <si>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</si>
  <si>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</si>
  <si>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</si>
  <si>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</si>
  <si>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</si>
  <si>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</si>
  <si>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</si>
  <si>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</si>
  <si>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</si>
  <si>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</si>
  <si>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</si>
  <si>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</si>
  <si>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</si>
  <si>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</si>
  <si>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</si>
  <si>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</si>
  <si>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</si>
  <si>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</si>
  <si>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</si>
  <si>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</si>
  <si>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</si>
  <si>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</si>
  <si>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</si>
  <si>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</si>
  <si>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</si>
  <si>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</si>
  <si>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</si>
  <si>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</si>
  <si>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</si>
  <si>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</si>
  <si>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</si>
  <si>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</si>
  <si>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</si>
  <si>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</si>
  <si>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</si>
  <si>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</si>
  <si>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</si>
  <si>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</si>
  <si>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</si>
  <si>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</si>
  <si>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</si>
  <si>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</si>
  <si>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</si>
  <si>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</si>
  <si>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</si>
  <si>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</si>
  <si>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</si>
  <si>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</si>
  <si>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</si>
  <si>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</si>
  <si>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</si>
  <si>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</si>
  <si>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</si>
  <si>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</si>
  <si>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</si>
  <si>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</si>
  <si>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</si>
  <si>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</si>
  <si>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</si>
  <si>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</si>
  <si>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</si>
  <si>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</si>
  <si>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</si>
  <si>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</si>
  <si>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</si>
  <si>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</si>
  <si>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</si>
  <si>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</si>
  <si>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</si>
  <si>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</si>
  <si>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</si>
  <si>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</si>
  <si>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</si>
  <si>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</si>
  <si>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</si>
  <si>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</si>
  <si>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</si>
  <si>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</si>
  <si>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</si>
  <si>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</si>
  <si>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</si>
  <si>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</si>
  <si>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</si>
  <si>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</si>
  <si>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</si>
  <si>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</si>
  <si>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</si>
  <si>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</si>
  <si>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</si>
  <si>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</si>
  <si>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</si>
  <si>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</si>
  <si>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</si>
  <si>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</si>
  <si>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</si>
  <si>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</si>
  <si>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</si>
  <si>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</si>
  <si>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</si>
  <si>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</si>
  <si>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</si>
  <si>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</si>
  <si>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</si>
  <si>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</si>
  <si>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</si>
  <si>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</si>
  <si>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</si>
  <si>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</si>
  <si>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</si>
  <si>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</si>
  <si>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</si>
  <si>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</si>
  <si>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</si>
  <si>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</si>
  <si>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</si>
  <si>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</si>
  <si>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</si>
  <si>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</si>
  <si>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</si>
  <si>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</si>
  <si>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</si>
  <si>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</si>
  <si>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</si>
  <si>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</si>
  <si>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</si>
  <si>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</si>
  <si>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</si>
  <si>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</si>
  <si>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</si>
  <si>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</si>
  <si>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</si>
  <si>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</si>
  <si>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</si>
  <si>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</si>
  <si>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</si>
  <si>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</si>
  <si>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</si>
  <si>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</si>
  <si>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</si>
  <si>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</si>
  <si>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</si>
  <si>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</si>
  <si>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</si>
  <si>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</si>
  <si>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</si>
  <si>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</si>
  <si>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</si>
  <si>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</si>
  <si>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</si>
  <si>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</si>
  <si>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</si>
  <si>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</si>
  <si>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</si>
  <si>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</si>
  <si>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</si>
  <si>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</si>
  <si>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</si>
  <si>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</si>
  <si>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</si>
  <si>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</si>
  <si>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</si>
  <si>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</si>
  <si>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</si>
  <si>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</si>
  <si>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</si>
  <si>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</si>
  <si>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</si>
  <si>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</si>
  <si>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</si>
  <si>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</si>
  <si>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</si>
  <si>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</si>
  <si>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</si>
  <si>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</si>
  <si>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</si>
  <si>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</si>
  <si>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</si>
  <si>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</si>
  <si>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</si>
  <si>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</si>
  <si>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</si>
  <si>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</si>
  <si>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</si>
  <si>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</si>
  <si>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</si>
  <si>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</si>
  <si>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</si>
  <si>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</si>
  <si>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</si>
  <si>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</si>
  <si>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</si>
  <si>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</si>
  <si>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</si>
  <si>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</si>
  <si>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</si>
  <si>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</si>
  <si>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</si>
  <si>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</si>
  <si>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</si>
  <si>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</si>
  <si>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</si>
  <si>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</si>
  <si>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</si>
  <si>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</si>
  <si>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</si>
  <si>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</si>
  <si>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</si>
  <si>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</si>
  <si>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</si>
  <si>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</si>
  <si>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</si>
  <si>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</si>
  <si>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</si>
  <si>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</si>
  <si>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</si>
  <si>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</si>
  <si>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</si>
  <si>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</si>
  <si>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</si>
  <si>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</si>
  <si>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</si>
  <si>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</si>
  <si>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</si>
  <si>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</si>
  <si>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</si>
  <si>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</si>
  <si>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</si>
  <si>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</si>
  <si>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</si>
  <si>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</si>
  <si>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</si>
  <si>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</si>
  <si>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</si>
  <si>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</si>
  <si>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</si>
  <si>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</si>
  <si>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</si>
  <si>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</si>
  <si>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</si>
  <si>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</si>
  <si>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</si>
  <si>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</si>
  <si>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</si>
  <si>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</si>
  <si>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</si>
  <si>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</si>
  <si>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</si>
  <si>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</si>
  <si>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</si>
  <si>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</si>
  <si>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</si>
  <si>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</si>
  <si>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</si>
  <si>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</si>
  <si>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</si>
  <si>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</si>
  <si>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</si>
  <si>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</si>
  <si>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</si>
  <si>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</si>
  <si>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</si>
  <si>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</si>
  <si>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</si>
  <si>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</si>
  <si>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</si>
  <si>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</si>
  <si>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</si>
  <si>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</si>
  <si>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</si>
  <si>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</si>
  <si>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</si>
  <si>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</si>
  <si>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</si>
  <si>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</si>
  <si>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</si>
  <si>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</si>
  <si>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</si>
  <si>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</si>
  <si>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</si>
  <si>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</si>
  <si>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</si>
  <si>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</si>
  <si>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</si>
  <si>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</si>
  <si>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</si>
  <si>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</si>
  <si>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</si>
  <si>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</si>
  <si>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</si>
  <si>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</si>
  <si>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</si>
  <si>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</si>
  <si>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</si>
  <si>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</si>
  <si>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</si>
  <si>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</si>
  <si>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</si>
  <si>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</si>
  <si>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</si>
  <si>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</si>
  <si>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</si>
  <si>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</si>
  <si>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</si>
  <si>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</si>
  <si>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</si>
  <si>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</si>
  <si>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</si>
  <si>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</si>
  <si>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</si>
  <si>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</si>
  <si>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</si>
  <si>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</si>
  <si>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</si>
  <si>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</si>
  <si>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</si>
  <si>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</si>
  <si>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</si>
  <si>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</si>
  <si>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</si>
  <si>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</si>
  <si>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</si>
  <si>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</si>
  <si>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</si>
  <si>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</si>
  <si>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</si>
  <si>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</si>
  <si>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</si>
  <si>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</si>
  <si>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</si>
  <si>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</si>
  <si>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</si>
  <si>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</si>
  <si>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</si>
  <si>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</si>
  <si>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</si>
  <si>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</si>
  <si>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</si>
  <si>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</si>
  <si>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</si>
  <si>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</si>
  <si>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</si>
  <si>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</si>
  <si>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</si>
  <si>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</si>
  <si>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</si>
  <si>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</si>
  <si>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</si>
  <si>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</si>
  <si>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</si>
  <si>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</si>
  <si>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</si>
  <si>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</si>
  <si>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</si>
  <si>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</si>
  <si>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</si>
  <si>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</si>
  <si>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</si>
  <si>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</si>
  <si>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</si>
  <si>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</si>
  <si>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</si>
  <si>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</si>
  <si>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</si>
  <si>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</si>
  <si>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</si>
  <si>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</si>
  <si>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</si>
  <si>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</si>
  <si>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</si>
  <si>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</si>
  <si>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</si>
  <si>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</si>
  <si>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</si>
  <si>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</si>
  <si>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</si>
  <si>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</si>
  <si>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</si>
  <si>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</si>
  <si>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</si>
  <si>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</si>
  <si>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</si>
  <si>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</si>
  <si>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</si>
  <si>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</si>
  <si>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</si>
  <si>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</si>
  <si>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</si>
  <si>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</si>
  <si>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</si>
  <si>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</si>
  <si>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</si>
  <si>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</si>
  <si>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</si>
  <si>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</si>
  <si>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</si>
  <si>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</si>
  <si>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</si>
  <si>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</si>
  <si>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</si>
  <si>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</si>
  <si>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</si>
  <si>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</si>
  <si>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</si>
  <si>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</si>
  <si>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</si>
  <si>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</si>
  <si>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</si>
  <si>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</si>
  <si>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</si>
  <si>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</si>
  <si>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</si>
  <si>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</si>
  <si>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</si>
  <si>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</si>
  <si>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</si>
  <si>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</si>
  <si>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</si>
  <si>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</si>
  <si>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</si>
  <si>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</si>
  <si>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</si>
  <si>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</si>
  <si>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</si>
  <si>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</si>
  <si>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</si>
  <si>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</si>
  <si>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</si>
  <si>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</si>
  <si>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</si>
  <si>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</si>
  <si>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</si>
  <si>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</si>
  <si>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</si>
  <si>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</si>
  <si>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</si>
  <si>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</si>
  <si>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</si>
  <si>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</si>
  <si>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</si>
  <si>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</si>
  <si>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</si>
  <si>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</si>
  <si>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</si>
  <si>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</si>
  <si>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</si>
  <si>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</si>
  <si>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</si>
  <si>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</si>
  <si>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</si>
  <si>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</si>
  <si>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</si>
  <si>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</si>
  <si>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</si>
  <si>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</si>
  <si>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</si>
  <si>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</si>
  <si>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</si>
  <si>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</si>
  <si>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</si>
  <si>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</si>
  <si>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</si>
  <si>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</si>
  <si>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</si>
  <si>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</si>
  <si>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</si>
  <si>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</si>
  <si>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</si>
  <si>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</si>
  <si>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</si>
  <si>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</si>
  <si>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</si>
  <si>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</si>
  <si>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</si>
  <si>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</si>
  <si>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</si>
  <si>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</si>
  <si>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</si>
  <si>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</si>
  <si>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</si>
  <si>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</si>
  <si>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</si>
  <si>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</si>
  <si>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</si>
  <si>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</si>
  <si>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</si>
  <si>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</si>
  <si>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</si>
  <si>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</si>
  <si>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</si>
  <si>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</si>
  <si>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</si>
  <si>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</si>
  <si>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</si>
  <si>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</si>
  <si>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</si>
  <si>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</si>
  <si>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</si>
  <si>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</si>
  <si>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</si>
  <si>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</si>
  <si>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</si>
  <si>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</si>
  <si>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</si>
  <si>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</si>
  <si>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</si>
  <si>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</si>
  <si>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</si>
  <si>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</si>
  <si>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</si>
  <si>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</si>
  <si>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</si>
  <si>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</si>
  <si>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</si>
  <si>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</si>
  <si>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</si>
  <si>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</si>
  <si>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</si>
  <si>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</si>
  <si>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</si>
  <si>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</si>
  <si>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</si>
  <si>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</si>
  <si>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</si>
  <si>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</si>
  <si>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</si>
  <si>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</si>
  <si>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</si>
  <si>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</si>
  <si>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</si>
  <si>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</si>
  <si>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</si>
  <si>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</si>
  <si>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</si>
  <si>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</si>
  <si>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</si>
  <si>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</si>
  <si>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</si>
  <si>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</si>
  <si>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</si>
  <si>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</si>
  <si>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</si>
  <si>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</si>
  <si>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</si>
  <si>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</si>
  <si>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</si>
  <si>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</si>
  <si>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</si>
  <si>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</si>
  <si>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</si>
  <si>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</si>
  <si>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</si>
  <si>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</si>
  <si>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</si>
  <si>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</si>
  <si>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</si>
  <si>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</si>
  <si>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</si>
  <si>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</si>
  <si>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</si>
  <si>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</si>
  <si>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</si>
  <si>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</si>
  <si>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</si>
  <si>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</si>
  <si>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</si>
  <si>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</si>
  <si>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</si>
  <si>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</si>
  <si>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</si>
  <si>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</si>
  <si>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</si>
  <si>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</si>
  <si>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</si>
  <si>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</si>
  <si>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</si>
  <si>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</si>
  <si>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</si>
  <si>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</si>
  <si>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</si>
  <si>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</si>
  <si>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</si>
  <si>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</si>
  <si>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</si>
  <si>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</si>
  <si>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</si>
  <si>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</si>
  <si>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</si>
  <si>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</si>
  <si>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</si>
  <si>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</si>
  <si>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</si>
  <si>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</si>
  <si>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</si>
  <si>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</si>
  <si>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</si>
  <si>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</si>
  <si>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</si>
  <si>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</si>
  <si>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</si>
  <si>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</si>
  <si>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</si>
  <si>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</si>
  <si>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</si>
  <si>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</si>
  <si>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</si>
  <si>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</si>
  <si>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</si>
  <si>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</si>
  <si>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</si>
  <si>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</si>
  <si>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</si>
  <si>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</si>
  <si>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</si>
  <si>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</si>
  <si>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</si>
  <si>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</si>
  <si>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</si>
  <si>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</si>
  <si>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</si>
  <si>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</si>
  <si>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</si>
  <si>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</si>
  <si>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</si>
  <si>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</si>
  <si>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</si>
  <si>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</si>
  <si>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</si>
  <si>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</si>
  <si>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</si>
  <si>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</si>
  <si>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</si>
  <si>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</si>
  <si>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</si>
  <si>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</si>
  <si>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</si>
  <si>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</si>
  <si>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</si>
  <si>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</si>
  <si>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</si>
  <si>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</si>
  <si>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</si>
  <si>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</si>
  <si>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</si>
  <si>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</si>
  <si>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</si>
  <si>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</si>
  <si>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</si>
  <si>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</si>
  <si>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</si>
  <si>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</si>
  <si>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</si>
  <si>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</si>
  <si>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</si>
  <si>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</si>
  <si>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</si>
  <si>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</si>
  <si>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</si>
  <si>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</si>
  <si>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</si>
  <si>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</si>
  <si>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</si>
  <si>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</si>
  <si>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</si>
  <si>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</si>
  <si>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</si>
  <si>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</si>
  <si>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</si>
  <si>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</si>
  <si>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</si>
  <si>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</si>
  <si>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</si>
  <si>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</si>
  <si>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</si>
  <si>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</si>
  <si>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</si>
  <si>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</si>
  <si>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</si>
  <si>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</si>
  <si>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</si>
  <si>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</si>
  <si>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</si>
  <si>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</si>
  <si>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</si>
  <si>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</si>
  <si>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</si>
  <si>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</si>
  <si>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</si>
  <si>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</si>
  <si>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</si>
  <si>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</si>
  <si>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</si>
  <si>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</si>
  <si>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</si>
  <si>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</si>
  <si>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</si>
  <si>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</si>
  <si>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</si>
  <si>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</si>
  <si>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</si>
  <si>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</si>
  <si>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</si>
  <si>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</si>
  <si>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</si>
  <si>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</si>
  <si>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</si>
  <si>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</si>
  <si>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</si>
  <si>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</si>
  <si>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</si>
  <si>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</si>
  <si>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</si>
  <si>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</si>
  <si>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</si>
  <si>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</si>
  <si>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</si>
  <si>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</si>
  <si>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</si>
  <si>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</si>
  <si>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</si>
  <si>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</si>
  <si>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</si>
  <si>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</si>
  <si>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</si>
  <si>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</si>
  <si>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</si>
  <si>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</si>
  <si>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</si>
  <si>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</si>
  <si>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</si>
  <si>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</si>
  <si>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</si>
  <si>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</si>
  <si>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</si>
  <si>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</si>
  <si>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</si>
  <si>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</si>
  <si>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</si>
  <si>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</si>
  <si>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</si>
  <si>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</si>
  <si>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</si>
  <si>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</si>
  <si>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</si>
  <si>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</si>
  <si>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</si>
  <si>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</si>
  <si>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</si>
  <si>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</si>
  <si>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</si>
  <si>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</si>
  <si>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</si>
  <si>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</si>
  <si>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</si>
  <si>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</si>
  <si>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</si>
  <si>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</si>
  <si>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</si>
  <si>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</si>
  <si>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</si>
  <si>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</si>
  <si>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</si>
  <si>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</si>
  <si>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</si>
  <si>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</si>
  <si>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</si>
  <si>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</si>
  <si>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</si>
  <si>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</si>
  <si>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</si>
  <si>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</si>
  <si>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</si>
  <si>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</si>
  <si>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</si>
  <si>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</si>
  <si>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</si>
  <si>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</si>
  <si>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</si>
  <si>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</si>
  <si>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</si>
  <si>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</si>
  <si>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</si>
  <si>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</si>
  <si>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</si>
  <si>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</si>
  <si>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</si>
  <si>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</si>
  <si>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</si>
  <si>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</si>
  <si>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</si>
  <si>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</si>
  <si>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</si>
  <si>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</si>
  <si>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</si>
  <si>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</si>
  <si>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</si>
  <si>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</si>
  <si>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</si>
  <si>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</si>
  <si>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</si>
  <si>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</si>
  <si>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</si>
  <si>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</si>
  <si>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</si>
  <si>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</si>
  <si>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</si>
  <si>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</si>
  <si>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</si>
  <si>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</si>
  <si>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</si>
  <si>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</si>
  <si>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</si>
  <si>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</si>
  <si>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</si>
  <si>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</si>
  <si>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</si>
  <si>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</si>
  <si>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</si>
  <si>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</si>
  <si>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</si>
  <si>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</si>
  <si>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</si>
  <si>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</si>
  <si>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</si>
  <si>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</si>
  <si>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</si>
  <si>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</si>
  <si>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</si>
  <si>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</si>
  <si>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</si>
  <si>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</si>
  <si>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</si>
  <si>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</si>
  <si>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</si>
  <si>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</si>
  <si>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</si>
  <si>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</si>
  <si>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</si>
  <si>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</si>
  <si>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</si>
  <si>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</si>
  <si>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</si>
  <si>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</si>
  <si>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</si>
  <si>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</si>
  <si>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</si>
  <si>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</si>
  <si>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</si>
  <si>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</si>
  <si>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</si>
  <si>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</si>
  <si>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</si>
  <si>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</si>
  <si>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</si>
  <si>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</si>
  <si>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</si>
  <si>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</si>
  <si>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</si>
  <si>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</si>
  <si>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</si>
  <si>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</si>
  <si>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</si>
  <si>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</si>
  <si>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</si>
  <si>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</si>
  <si>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</si>
  <si>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</si>
  <si>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</si>
  <si>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</si>
  <si>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</si>
  <si>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</si>
  <si>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</si>
  <si>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</si>
  <si>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</si>
  <si>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</si>
  <si>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</si>
  <si>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</si>
  <si>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</si>
  <si>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</si>
  <si>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</si>
  <si>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</si>
  <si>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</si>
  <si>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</si>
  <si>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</si>
  <si>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</si>
  <si>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</si>
  <si>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</si>
  <si>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</si>
  <si>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</si>
  <si>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</si>
  <si>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</si>
  <si>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</si>
  <si>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</si>
  <si>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</si>
  <si>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</si>
  <si>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</si>
  <si>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</si>
  <si>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</si>
  <si>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</si>
  <si>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</si>
  <si>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</si>
  <si>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</si>
  <si>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</si>
  <si>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</si>
  <si>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</si>
  <si>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</si>
  <si>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</si>
  <si>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</si>
  <si>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</si>
  <si>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</si>
  <si>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</si>
  <si>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</si>
  <si>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</si>
  <si>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</si>
  <si>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</si>
  <si>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</si>
  <si>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</si>
  <si>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</si>
  <si>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</si>
  <si>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</si>
  <si>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</si>
  <si>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</si>
  <si>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</si>
  <si>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</si>
  <si>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</si>
  <si>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</si>
  <si>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</si>
  <si>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</si>
  <si>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</si>
  <si>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</si>
  <si>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</si>
  <si>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</si>
  <si>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</si>
  <si>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</si>
  <si>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</si>
  <si>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</si>
  <si>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</si>
  <si>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</si>
  <si>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</si>
  <si>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</si>
  <si>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</si>
  <si>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</si>
  <si>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</si>
  <si>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</si>
  <si>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</si>
  <si>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</si>
  <si>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</si>
  <si>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</si>
  <si>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</si>
  <si>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</si>
  <si>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</si>
  <si>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</si>
  <si>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</si>
  <si>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</si>
  <si>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</si>
  <si>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</si>
  <si>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</si>
  <si>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</si>
  <si>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</si>
  <si>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</si>
  <si>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</si>
  <si>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</si>
  <si>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</si>
  <si>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</si>
  <si>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</si>
  <si>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</si>
  <si>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</si>
  <si>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</si>
  <si>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</si>
  <si>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</si>
  <si>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</si>
  <si>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</si>
  <si>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</si>
  <si>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</si>
  <si>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</si>
  <si>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</si>
  <si>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</si>
  <si>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</si>
  <si>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</si>
  <si>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</si>
  <si>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</si>
  <si>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</si>
  <si>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</si>
  <si>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</si>
  <si>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</si>
  <si>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</si>
  <si>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</si>
  <si>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</si>
  <si>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</si>
  <si>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</si>
  <si>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</si>
  <si>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</si>
  <si>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</si>
  <si>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</si>
  <si>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</si>
  <si>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</si>
  <si>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</si>
  <si>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</si>
  <si>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</si>
  <si>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</si>
  <si>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</si>
  <si>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</si>
  <si>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</si>
  <si>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</si>
  <si>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</si>
  <si>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</si>
  <si>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</si>
  <si>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</si>
  <si>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</si>
  <si>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</si>
  <si>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</si>
  <si>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</si>
  <si>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</si>
  <si>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</si>
  <si>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</si>
  <si>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</si>
  <si>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</si>
  <si>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</si>
  <si>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</si>
  <si>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</si>
  <si>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</si>
  <si>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</si>
  <si>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</si>
  <si>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</si>
  <si>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</si>
  <si>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</si>
  <si>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</si>
  <si>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</si>
  <si>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</si>
  <si>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</si>
  <si>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</si>
  <si>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</si>
  <si>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</si>
  <si>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</si>
  <si>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</si>
  <si>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</si>
  <si>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</si>
  <si>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</si>
  <si>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</si>
  <si>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</si>
  <si>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</si>
  <si>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</si>
  <si>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</si>
  <si>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</si>
  <si>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</si>
  <si>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</si>
  <si>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</si>
  <si>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</si>
  <si>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</si>
  <si>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</si>
  <si>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</si>
  <si>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</si>
  <si>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</si>
  <si>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</si>
  <si>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</si>
  <si>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</si>
  <si>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</si>
  <si>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</si>
  <si>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</si>
  <si>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</si>
  <si>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</si>
  <si>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</si>
  <si>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</si>
  <si>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</si>
  <si>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</si>
  <si>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</si>
  <si>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</si>
  <si>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</si>
  <si>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</si>
  <si>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</si>
  <si>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</si>
  <si>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</si>
  <si>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</si>
  <si>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</si>
  <si>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</si>
  <si>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</si>
  <si>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</si>
  <si>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</si>
  <si>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</si>
  <si>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</si>
  <si>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</si>
  <si>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</si>
  <si>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</si>
  <si>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</si>
  <si>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</si>
  <si>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</si>
  <si>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</si>
  <si>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</si>
  <si>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</si>
  <si>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</si>
  <si>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</si>
  <si>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</si>
  <si>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</si>
  <si>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</si>
  <si>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</si>
  <si>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</si>
  <si>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</si>
  <si>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</si>
  <si>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</si>
  <si>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</si>
  <si>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</si>
  <si>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</si>
  <si>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</si>
  <si>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</si>
  <si>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</si>
  <si>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</si>
  <si>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</si>
  <si>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</si>
  <si>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</si>
  <si>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</si>
  <si>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</si>
  <si>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</si>
  <si>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</si>
  <si>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</si>
  <si>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</si>
  <si>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</si>
  <si>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</si>
  <si>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</si>
  <si>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</si>
  <si>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</si>
  <si>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</si>
  <si>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</si>
  <si>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</si>
  <si>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</si>
  <si>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</si>
  <si>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</si>
  <si>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</si>
  <si>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</si>
  <si>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</si>
  <si>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</si>
  <si>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</si>
  <si>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</si>
  <si>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</si>
  <si>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</si>
  <si>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</si>
  <si>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</si>
  <si>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</si>
  <si>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</si>
  <si>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</si>
  <si>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</si>
  <si>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</si>
  <si>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</si>
  <si>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</si>
  <si>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</si>
  <si>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</si>
  <si>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</si>
  <si>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</si>
  <si>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</si>
  <si>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</si>
  <si>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</si>
  <si>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</si>
  <si>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</si>
  <si>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</si>
  <si>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</si>
  <si>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</si>
  <si>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</si>
  <si>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</si>
  <si>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</si>
  <si>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</si>
  <si>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</si>
  <si>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</si>
  <si>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</si>
  <si>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</si>
  <si>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</si>
  <si>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</si>
  <si>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</si>
  <si>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</si>
  <si>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</si>
  <si>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</si>
  <si>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</si>
  <si>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</si>
  <si>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</si>
  <si>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</si>
  <si>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</si>
  <si>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</si>
  <si>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</si>
  <si>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</si>
  <si>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</si>
  <si>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</si>
  <si>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</si>
  <si>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</si>
  <si>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</si>
  <si>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</si>
  <si>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</si>
  <si>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</si>
  <si>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</si>
  <si>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</si>
  <si>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</si>
  <si>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</si>
  <si>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</si>
  <si>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</si>
  <si>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</si>
  <si>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</si>
  <si>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</si>
  <si>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</si>
  <si>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</si>
  <si>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</si>
  <si>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</si>
  <si>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</si>
  <si>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</si>
  <si>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</si>
  <si>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</si>
  <si>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</si>
  <si>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</si>
  <si>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</si>
  <si>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</si>
  <si>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</si>
  <si>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</si>
  <si>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</si>
  <si>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</si>
  <si>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</si>
  <si>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</si>
  <si>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</si>
  <si>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</si>
  <si>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</si>
  <si>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</si>
  <si>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</si>
  <si>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</si>
  <si>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</si>
  <si>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</si>
  <si>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</si>
  <si>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</si>
  <si>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</si>
  <si>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</si>
  <si>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</si>
  <si>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</si>
  <si>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</si>
  <si>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</si>
  <si>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</si>
  <si>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</si>
  <si>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</si>
  <si>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</si>
  <si>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</si>
  <si>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</si>
  <si>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</si>
  <si>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</si>
  <si>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</si>
  <si>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</si>
  <si>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</si>
  <si>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</si>
  <si>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</si>
  <si>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</si>
  <si>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</si>
  <si>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</si>
  <si>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</si>
  <si>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</si>
  <si>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</si>
  <si>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</si>
  <si>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</si>
  <si>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</si>
  <si>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</si>
  <si>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</si>
  <si>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</si>
  <si>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</si>
  <si>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</si>
  <si>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</si>
  <si>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</si>
  <si>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</si>
  <si>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</si>
  <si>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</si>
  <si>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</si>
  <si>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</si>
  <si>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</si>
  <si>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</si>
  <si>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</si>
  <si>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</si>
  <si>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</si>
  <si>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</si>
  <si>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</si>
  <si>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</si>
  <si>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</si>
  <si>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</si>
  <si>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</si>
  <si>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</si>
  <si>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</si>
  <si>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</si>
  <si>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</si>
  <si>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</si>
  <si>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</si>
  <si>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</si>
  <si>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</si>
  <si>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</si>
  <si>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</si>
  <si>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</si>
  <si>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</si>
  <si>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</si>
  <si>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</si>
  <si>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</si>
  <si>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</si>
  <si>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</si>
  <si>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</si>
  <si>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</si>
  <si>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</si>
  <si>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</si>
  <si>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</si>
  <si>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</si>
  <si>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</si>
  <si>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</si>
  <si>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</si>
  <si>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</si>
  <si>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</si>
  <si>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</si>
  <si>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</si>
  <si>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</si>
  <si>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</si>
  <si>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</si>
  <si>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</si>
  <si>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</si>
  <si>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</si>
  <si>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</si>
  <si>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</si>
  <si>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</si>
  <si>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</si>
  <si>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</si>
  <si>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</si>
  <si>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</si>
  <si>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</si>
  <si>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</si>
  <si>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</si>
  <si>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</si>
  <si>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</si>
  <si>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</si>
  <si>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</si>
  <si>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</si>
  <si>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</si>
  <si>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</si>
  <si>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</si>
  <si>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</si>
  <si>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</si>
  <si>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</si>
  <si>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</si>
  <si>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</si>
  <si>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</si>
  <si>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</si>
  <si>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</si>
  <si>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</si>
  <si>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</si>
  <si>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</si>
  <si>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</si>
  <si>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</si>
  <si>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</si>
  <si>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</si>
  <si>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</si>
  <si>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</si>
  <si>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</si>
  <si>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</si>
  <si>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</si>
  <si>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</si>
  <si>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</si>
  <si>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</si>
  <si>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</si>
  <si>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</si>
  <si>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</si>
  <si>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</si>
  <si>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</si>
  <si>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</si>
  <si>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</si>
  <si>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</si>
  <si>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</si>
  <si>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</si>
  <si>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</si>
  <si>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</si>
  <si>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</si>
  <si>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</si>
  <si>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</si>
  <si>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</si>
  <si>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</si>
  <si>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</si>
  <si>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</si>
  <si>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</si>
  <si>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</si>
  <si>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</si>
  <si>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</si>
  <si>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</si>
  <si>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</si>
  <si>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</si>
  <si>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</si>
  <si>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</si>
  <si>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</si>
  <si>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</si>
  <si>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</si>
  <si>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</si>
  <si>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</si>
  <si>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</si>
  <si>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</si>
  <si>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</si>
  <si>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</si>
  <si>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</si>
  <si>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</si>
  <si>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</si>
  <si>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</si>
  <si>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</si>
  <si>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</si>
  <si>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</si>
  <si>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</si>
  <si>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</si>
  <si>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</si>
  <si>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</si>
  <si>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</si>
  <si>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</si>
  <si>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</si>
  <si>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</si>
  <si>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</si>
  <si>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</si>
  <si>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</si>
  <si>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</si>
  <si>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</si>
  <si>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</si>
  <si>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</si>
  <si>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</si>
  <si>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</si>
  <si>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</si>
  <si>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</si>
  <si>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</si>
  <si>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</si>
  <si>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</si>
  <si>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</si>
  <si>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</si>
  <si>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</si>
  <si>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</si>
  <si>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</si>
  <si>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</si>
  <si>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</si>
  <si>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</si>
  <si>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</si>
  <si>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</si>
  <si>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</si>
  <si>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</si>
  <si>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</si>
  <si>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</si>
  <si>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</si>
  <si>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</si>
  <si>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</si>
  <si>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</si>
  <si>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</si>
  <si>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</si>
  <si>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</si>
  <si>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</si>
  <si>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</si>
  <si>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</si>
  <si>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</si>
  <si>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</si>
  <si>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</si>
  <si>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</si>
  <si>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</si>
  <si>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</si>
  <si>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</si>
  <si>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</si>
  <si>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</si>
  <si>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</si>
  <si>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</si>
  <si>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</si>
  <si>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</si>
  <si>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</si>
  <si>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</si>
  <si>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</si>
  <si>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</si>
  <si>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</si>
  <si>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</si>
  <si>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</si>
  <si>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</si>
  <si>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</si>
  <si>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</si>
  <si>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</si>
  <si>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</si>
  <si>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</si>
  <si>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</si>
  <si>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</si>
  <si>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</si>
  <si>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</si>
  <si>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</si>
  <si>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</si>
  <si>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</si>
  <si>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</si>
  <si>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</si>
  <si>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</si>
  <si>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</si>
  <si>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</si>
  <si>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</si>
  <si>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</si>
  <si>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</si>
  <si>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</si>
  <si>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</si>
  <si>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</si>
  <si>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</si>
  <si>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</si>
  <si>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</si>
  <si>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</si>
  <si>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</si>
  <si>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</si>
  <si>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</si>
  <si>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</si>
  <si>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</si>
  <si>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</si>
  <si>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</si>
  <si>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</si>
  <si>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</si>
  <si>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</si>
  <si>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</si>
  <si>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</si>
  <si>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</si>
  <si>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</si>
  <si>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</si>
  <si>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</si>
  <si>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</si>
  <si>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</si>
  <si>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</si>
  <si>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</si>
  <si>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</si>
  <si>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</si>
  <si>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</si>
  <si>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</si>
  <si>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</si>
  <si>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</si>
  <si>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</si>
  <si>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</si>
  <si>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</si>
  <si>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</si>
  <si>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</si>
  <si>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</si>
  <si>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</si>
  <si>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</si>
  <si>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</si>
  <si>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</si>
  <si>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</si>
  <si>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</si>
  <si>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</si>
  <si>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</si>
  <si>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</si>
  <si>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</si>
  <si>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</si>
  <si>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</si>
  <si>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</si>
  <si>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</si>
  <si>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</si>
  <si>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</si>
  <si>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</si>
  <si>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</si>
  <si>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</si>
  <si>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</si>
  <si>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</si>
  <si>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</si>
  <si>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</si>
  <si>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</si>
  <si>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</si>
  <si>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</si>
  <si>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</si>
  <si>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</si>
  <si>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</si>
  <si>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</si>
  <si>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</si>
  <si>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</si>
  <si>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</si>
  <si>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</si>
  <si>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</si>
  <si>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</si>
  <si>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</si>
  <si>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</si>
  <si>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</si>
  <si>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</si>
  <si>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</si>
  <si>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</si>
  <si>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</si>
  <si>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</si>
  <si>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</si>
  <si>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</si>
  <si>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</si>
  <si>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</si>
  <si>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</si>
  <si>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</si>
  <si>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</si>
  <si>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</si>
  <si>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</si>
  <si>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</si>
  <si>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</si>
  <si>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</si>
  <si>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</si>
  <si>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</si>
  <si>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</si>
  <si>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</si>
  <si>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</si>
  <si>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</si>
  <si>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</si>
  <si>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</si>
  <si>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</si>
  <si>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</si>
  <si>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</si>
  <si>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</si>
  <si>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</si>
  <si>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</si>
  <si>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</si>
  <si>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</si>
  <si>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</si>
  <si>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</si>
  <si>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</si>
  <si>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</si>
  <si>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</si>
  <si>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</si>
  <si>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</si>
  <si>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</si>
  <si>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</si>
  <si>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</si>
  <si>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</si>
  <si>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</si>
  <si>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</si>
  <si>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</si>
  <si>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</si>
  <si>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</si>
  <si>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</si>
  <si>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</si>
  <si>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</si>
  <si>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</si>
  <si>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</si>
  <si>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</si>
  <si>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</si>
  <si>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</si>
  <si>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</si>
  <si>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</si>
  <si>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</si>
  <si>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</si>
  <si>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</si>
  <si>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</si>
  <si>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</si>
  <si>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</si>
  <si>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</si>
  <si>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</si>
  <si>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</si>
  <si>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</si>
  <si>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</si>
  <si>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</si>
  <si>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</si>
  <si>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</si>
  <si>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</si>
  <si>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</si>
  <si>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</si>
  <si>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</si>
  <si>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</si>
  <si>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</si>
  <si>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</si>
  <si>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</si>
  <si>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</si>
  <si>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</si>
  <si>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</si>
  <si>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</si>
  <si>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</si>
  <si>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</si>
  <si>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</si>
  <si>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</si>
  <si>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</si>
  <si>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</si>
  <si>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</si>
  <si>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</si>
  <si>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</si>
  <si>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</si>
  <si>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</si>
  <si>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</si>
  <si>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</si>
  <si>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</si>
  <si>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</si>
  <si>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</si>
  <si>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</si>
  <si>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</si>
  <si>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</si>
  <si>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</si>
  <si>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</si>
  <si>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</si>
  <si>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</si>
  <si>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</si>
  <si>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</si>
  <si>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</si>
  <si>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</si>
  <si>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</si>
  <si>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</si>
  <si>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</si>
  <si>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</si>
  <si>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</si>
  <si>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</si>
  <si>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</si>
  <si>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</si>
  <si>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</si>
  <si>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</si>
  <si>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</si>
  <si>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</si>
  <si>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</si>
  <si>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</si>
  <si>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</si>
  <si>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</si>
  <si>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</si>
  <si>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</si>
  <si>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</si>
  <si>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</si>
  <si>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</si>
  <si>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</si>
  <si>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</si>
  <si>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</si>
  <si>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</si>
  <si>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</si>
  <si>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</si>
  <si>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</si>
  <si>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</si>
  <si>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</si>
  <si>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</si>
  <si>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</si>
  <si>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</si>
  <si>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</si>
  <si>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</si>
  <si>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</si>
  <si>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</si>
  <si>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</si>
  <si>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</si>
  <si>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</si>
  <si>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</si>
  <si>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</si>
  <si>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</si>
  <si>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</si>
  <si>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</si>
  <si>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</si>
  <si>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</si>
  <si>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</si>
  <si>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</si>
  <si>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</si>
  <si>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</si>
  <si>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</si>
  <si>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</si>
  <si>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</si>
  <si>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</si>
  <si>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</si>
  <si>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</si>
  <si>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</si>
  <si>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</si>
  <si>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</si>
  <si>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</si>
  <si>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</si>
  <si>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</si>
  <si>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</si>
  <si>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</si>
  <si>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</si>
  <si>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</si>
  <si>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</si>
  <si>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</si>
  <si>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</si>
  <si>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</si>
  <si>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</si>
  <si>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</si>
  <si>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</si>
  <si>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</si>
  <si>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</si>
  <si>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</si>
  <si>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</si>
  <si>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</si>
  <si>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</si>
  <si>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</si>
  <si>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</si>
  <si>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</si>
  <si>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</si>
  <si>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</si>
  <si>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</si>
  <si>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</si>
  <si>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</si>
  <si>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</si>
  <si>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</si>
  <si>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</si>
  <si>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</si>
  <si>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</si>
  <si>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</si>
  <si>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</si>
  <si>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</si>
  <si>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</si>
  <si>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</si>
  <si>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</si>
  <si>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</si>
  <si>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</si>
  <si>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</si>
  <si>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</si>
  <si>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</si>
  <si>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</si>
  <si>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</si>
  <si>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</si>
  <si>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</si>
  <si>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</si>
  <si>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</si>
  <si>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</si>
  <si>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</si>
  <si>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</si>
  <si>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</si>
  <si>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</si>
  <si>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</si>
  <si>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</si>
  <si>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</si>
  <si>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</si>
  <si>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</si>
  <si>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</si>
  <si>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</si>
  <si>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</si>
  <si>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</si>
  <si>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</si>
  <si>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</si>
  <si>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</si>
  <si>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</si>
  <si>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</si>
  <si>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</si>
  <si>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</si>
  <si>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</si>
  <si>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</si>
  <si>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</si>
  <si>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</si>
  <si>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</si>
  <si>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</si>
  <si>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</si>
  <si>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</si>
  <si>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</si>
  <si>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</si>
  <si>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</si>
  <si>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</si>
  <si>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</si>
  <si>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</si>
  <si>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</si>
  <si>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</si>
  <si>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</si>
  <si>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</si>
  <si>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</si>
  <si>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</si>
  <si>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</si>
  <si>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</si>
  <si>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</si>
  <si>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</si>
  <si>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</si>
  <si>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</si>
  <si>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</si>
  <si>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</si>
  <si>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</si>
  <si>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</si>
  <si>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</si>
  <si>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</si>
  <si>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</si>
  <si>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</si>
  <si>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</si>
  <si>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</si>
  <si>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</si>
  <si>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</si>
  <si>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</si>
  <si>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</si>
  <si>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</si>
  <si>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</si>
  <si>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</si>
  <si>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</si>
  <si>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</si>
  <si>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</si>
  <si>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</si>
  <si>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</si>
  <si>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</si>
  <si>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</si>
  <si>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</si>
  <si>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</si>
  <si>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</si>
  <si>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</si>
  <si>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</si>
  <si>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</si>
  <si>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</si>
  <si>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</si>
  <si>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</si>
  <si>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</si>
  <si>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</si>
  <si>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</si>
  <si>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</si>
  <si>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</si>
  <si>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</si>
  <si>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</si>
  <si>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</si>
  <si>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</si>
  <si>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</si>
  <si>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</si>
  <si>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</si>
  <si>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</si>
  <si>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</si>
  <si>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</si>
  <si>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</si>
  <si>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</si>
  <si>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</si>
  <si>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</si>
  <si>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</si>
  <si>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</si>
  <si>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</si>
  <si>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</si>
  <si>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</si>
  <si>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</si>
  <si>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</si>
  <si>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</si>
  <si>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</si>
  <si>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</si>
  <si>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</si>
  <si>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</si>
  <si>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</si>
  <si>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</si>
  <si>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</si>
  <si>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</si>
  <si>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</si>
  <si>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</si>
  <si>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</si>
  <si>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</si>
  <si>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</si>
  <si>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</si>
  <si>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</si>
  <si>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</si>
  <si>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</si>
  <si>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</si>
  <si>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</si>
  <si>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</si>
  <si>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</si>
  <si>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</si>
  <si>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</si>
  <si>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</si>
  <si>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</si>
  <si>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</si>
  <si>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</si>
  <si>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</si>
  <si>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</si>
  <si>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</si>
  <si>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</si>
  <si>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</si>
  <si>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</si>
  <si>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</si>
  <si>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</si>
  <si>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</si>
  <si>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</si>
  <si>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</si>
  <si>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</si>
  <si>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</si>
  <si>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</si>
  <si>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</si>
  <si>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</si>
  <si>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</si>
  <si>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</si>
  <si>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</si>
  <si>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</si>
  <si>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</si>
  <si>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</si>
  <si>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</si>
  <si>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</si>
  <si>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</si>
  <si>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</si>
  <si>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</si>
  <si>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</si>
  <si>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</si>
  <si>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</si>
  <si>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</si>
  <si>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</si>
  <si>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</si>
  <si>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</si>
  <si>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</si>
  <si>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</si>
  <si>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</si>
  <si>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</si>
  <si>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</si>
  <si>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</si>
  <si>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</si>
  <si>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</si>
  <si>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</si>
  <si>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</si>
  <si>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</si>
  <si>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</si>
  <si>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</si>
  <si>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</si>
  <si>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</si>
  <si>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</si>
  <si>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</si>
  <si>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</si>
  <si>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</si>
  <si>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</si>
  <si>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</si>
  <si>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</si>
  <si>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</si>
  <si>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</si>
  <si>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</si>
  <si>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</si>
  <si>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</si>
  <si>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</si>
  <si>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</si>
  <si>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</si>
  <si>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</si>
  <si>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</si>
  <si>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</si>
  <si>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</si>
  <si>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</si>
  <si>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</si>
  <si>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</si>
  <si>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</si>
  <si>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</si>
  <si>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</si>
  <si>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</si>
  <si>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</si>
  <si>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</si>
  <si>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</si>
  <si>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</si>
  <si>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</si>
  <si>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</si>
  <si>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</si>
  <si>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</si>
  <si>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</si>
  <si>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</si>
  <si>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</si>
  <si>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</si>
  <si>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</si>
  <si>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</si>
  <si>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</si>
  <si>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</si>
  <si>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</si>
  <si>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</si>
  <si>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</si>
  <si>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</si>
  <si>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</si>
  <si>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</si>
  <si>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</si>
  <si>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</si>
  <si>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</si>
  <si>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</si>
  <si>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</si>
  <si>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</si>
  <si>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</si>
  <si>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</si>
  <si>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</si>
  <si>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</si>
  <si>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</si>
  <si>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</si>
  <si>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</si>
  <si>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</si>
  <si>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</si>
  <si>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</si>
  <si>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</si>
  <si>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</si>
  <si>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</si>
  <si>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</si>
  <si>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</si>
  <si>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</si>
  <si>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</si>
  <si>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</si>
  <si>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</si>
  <si>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</si>
  <si>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</si>
  <si>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</si>
  <si>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</si>
  <si>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</si>
  <si>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</si>
  <si>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</si>
  <si>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</si>
  <si>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</si>
  <si>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</si>
  <si>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</si>
  <si>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</si>
  <si>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</si>
  <si>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</si>
  <si>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</si>
  <si>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</si>
  <si>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</si>
  <si>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</si>
  <si>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</si>
  <si>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</si>
  <si>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</si>
  <si>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</si>
  <si>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</si>
  <si>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</si>
  <si>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</si>
  <si>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</si>
  <si>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</si>
  <si>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</si>
  <si>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</si>
  <si>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</si>
  <si>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</si>
  <si>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</si>
  <si>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</si>
  <si>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</si>
  <si>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</si>
  <si>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</si>
  <si>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</si>
  <si>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</si>
  <si>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</si>
  <si>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</si>
  <si>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</si>
  <si>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</si>
  <si>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</si>
  <si>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</si>
  <si>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</si>
  <si>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</si>
  <si>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</si>
  <si>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</si>
  <si>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</si>
  <si>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</si>
  <si>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</si>
  <si>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</si>
  <si>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</si>
  <si>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</si>
  <si>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</si>
  <si>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</si>
  <si>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</si>
  <si>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</si>
  <si>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</si>
  <si>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</si>
  <si>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</si>
  <si>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</si>
  <si>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</si>
  <si>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</si>
  <si>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</si>
  <si>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</si>
  <si>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</si>
  <si>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</si>
  <si>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</si>
  <si>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</si>
  <si>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</si>
  <si>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</si>
  <si>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</si>
  <si>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</si>
  <si>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</si>
  <si>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</si>
  <si>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</si>
  <si>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</si>
  <si>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</si>
  <si>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</si>
  <si>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</si>
  <si>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</si>
  <si>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</si>
  <si>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</si>
  <si>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</si>
  <si>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</si>
  <si>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</si>
  <si>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</si>
  <si>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</si>
  <si>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</si>
  <si>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</si>
  <si>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</si>
  <si>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</si>
  <si>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</si>
  <si>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</si>
  <si>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</si>
  <si>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</si>
  <si>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</si>
  <si>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</si>
  <si>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</si>
  <si>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</si>
  <si>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</si>
  <si>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</si>
  <si>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</si>
  <si>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</si>
  <si>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</si>
  <si>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</si>
  <si>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</si>
  <si>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</si>
  <si>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</si>
  <si>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</si>
  <si>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</si>
  <si>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</si>
  <si>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</si>
  <si>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</si>
  <si>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</si>
  <si>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</si>
  <si>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</si>
  <si>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</si>
  <si>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</si>
  <si>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</si>
  <si>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</si>
  <si>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</si>
  <si>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</si>
  <si>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</si>
  <si>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</si>
  <si>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</si>
  <si>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</si>
  <si>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</si>
  <si>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</si>
  <si>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</si>
  <si>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</si>
  <si>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</si>
  <si>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</si>
  <si>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</si>
  <si>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</si>
  <si>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</si>
  <si>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</si>
  <si>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</si>
  <si>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</si>
  <si>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</si>
  <si>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</si>
  <si>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</si>
  <si>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</si>
  <si>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</si>
  <si>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</si>
  <si>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</si>
  <si>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</si>
  <si>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</si>
  <si>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</si>
  <si>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</si>
  <si>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</si>
  <si>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</si>
  <si>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</si>
  <si>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</si>
  <si>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</si>
  <si>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</si>
  <si>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</si>
  <si>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</si>
  <si>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</si>
  <si>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</si>
  <si>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</si>
  <si>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</si>
  <si>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</si>
  <si>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</si>
  <si>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</si>
  <si>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</si>
  <si>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</si>
  <si>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</si>
  <si>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</si>
  <si>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</si>
  <si>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</si>
  <si>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</si>
  <si>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</si>
  <si>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</si>
  <si>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</si>
  <si>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</si>
  <si>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</si>
  <si>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</si>
  <si>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</si>
  <si>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</si>
  <si>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</si>
  <si>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</si>
  <si>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</si>
  <si>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</si>
  <si>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</si>
  <si>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</si>
  <si>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</si>
  <si>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</si>
  <si>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</si>
  <si>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</si>
  <si>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</si>
  <si>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</si>
  <si>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</si>
  <si>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</si>
  <si>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</si>
  <si>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</si>
  <si>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</si>
  <si>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</si>
  <si>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</si>
  <si>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</si>
  <si>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</si>
  <si>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</si>
  <si>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</si>
  <si>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</si>
  <si>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</si>
  <si>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</si>
  <si>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</si>
  <si>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</si>
  <si>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</si>
  <si>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</si>
  <si>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</si>
  <si>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</si>
  <si>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</si>
  <si>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</si>
  <si>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</si>
  <si>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</si>
  <si>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</si>
  <si>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</si>
  <si>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</si>
  <si>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</si>
  <si>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</si>
  <si>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</si>
  <si>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</si>
  <si>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</si>
  <si>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</si>
  <si>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</si>
  <si>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</si>
  <si>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</si>
  <si>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</si>
  <si>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</si>
  <si>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</si>
  <si>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</si>
  <si>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</si>
  <si>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</si>
  <si>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</si>
  <si>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</si>
  <si>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</si>
  <si>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</si>
  <si>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</si>
  <si>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</si>
  <si>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</si>
  <si>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</si>
  <si>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</si>
  <si>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</si>
  <si>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</si>
  <si>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</si>
  <si>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</si>
  <si>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</si>
  <si>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</si>
  <si>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</si>
  <si>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</si>
  <si>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</si>
  <si>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</si>
  <si>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</si>
  <si>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</si>
  <si>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</si>
  <si>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</si>
  <si>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</si>
  <si>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</si>
  <si>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</si>
  <si>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</si>
  <si>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</si>
  <si>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</si>
  <si>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</si>
  <si>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</si>
  <si>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</si>
  <si>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</si>
  <si>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</si>
  <si>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</si>
  <si>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</si>
  <si>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</si>
  <si>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</si>
  <si>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</si>
  <si>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</si>
  <si>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</si>
  <si>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</si>
  <si>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</si>
  <si>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</si>
  <si>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</si>
  <si>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</si>
  <si>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</si>
  <si>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</si>
  <si>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</si>
  <si>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</si>
  <si>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</si>
  <si>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</si>
  <si>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</si>
  <si>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</si>
  <si>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</si>
  <si>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</si>
  <si>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</si>
  <si>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</si>
  <si>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</si>
  <si>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</si>
  <si>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</si>
  <si>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</si>
  <si>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</si>
  <si>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</si>
  <si>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</si>
  <si>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</si>
  <si>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</si>
  <si>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</si>
  <si>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</si>
  <si>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</si>
  <si>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</si>
  <si>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</si>
  <si>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</si>
  <si>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</si>
  <si>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</si>
  <si>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</si>
  <si>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</si>
  <si>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</si>
  <si>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</si>
  <si>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</si>
  <si>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</si>
  <si>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</si>
  <si>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</si>
  <si>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</si>
  <si>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</si>
  <si>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</si>
  <si>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</si>
  <si>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</si>
  <si>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</si>
  <si>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</si>
  <si>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</si>
  <si>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</si>
  <si>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</si>
  <si>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</si>
  <si>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</si>
  <si>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</si>
  <si>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</si>
  <si>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</si>
  <si>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</si>
  <si>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</si>
  <si>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</si>
  <si>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</si>
  <si>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</si>
  <si>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</si>
  <si>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</si>
  <si>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</si>
  <si>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</si>
  <si>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</si>
  <si>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</si>
  <si>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</si>
  <si>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</si>
  <si>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</si>
  <si>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</si>
  <si>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</si>
  <si>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</si>
  <si>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</si>
  <si>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</si>
  <si>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</si>
  <si>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</si>
  <si>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</si>
  <si>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</si>
  <si>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</si>
  <si>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</si>
  <si>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</si>
  <si>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</si>
  <si>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</si>
  <si>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</si>
  <si>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</si>
  <si>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</si>
  <si>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</si>
  <si>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</si>
  <si>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</si>
  <si>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</si>
  <si>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</si>
  <si>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</si>
  <si>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</si>
  <si>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</si>
  <si>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</si>
  <si>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</si>
  <si>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</si>
  <si>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</si>
  <si>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</si>
  <si>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</si>
  <si>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</si>
  <si>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</si>
  <si>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</si>
  <si>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</si>
  <si>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</si>
  <si>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</si>
  <si>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</si>
  <si>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</si>
  <si>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</si>
  <si>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</si>
  <si>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</si>
  <si>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</si>
  <si>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</si>
  <si>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</si>
  <si>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</si>
  <si>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</si>
  <si>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</si>
  <si>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</si>
  <si>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</si>
  <si>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</si>
  <si>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</si>
  <si>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</si>
  <si>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</si>
  <si>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</si>
  <si>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</si>
  <si>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</si>
  <si>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</si>
  <si>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</si>
  <si>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</si>
  <si>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</si>
  <si>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</si>
  <si>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</si>
  <si>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</si>
  <si>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</si>
  <si>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</si>
  <si>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</si>
  <si>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</si>
  <si>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</si>
  <si>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</si>
  <si>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</si>
  <si>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</si>
  <si>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</si>
  <si>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</si>
  <si>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</si>
  <si>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</si>
  <si>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</si>
  <si>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</si>
  <si>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</si>
  <si>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</si>
  <si>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</si>
  <si>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</si>
  <si>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</si>
  <si>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</si>
  <si>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</si>
  <si>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</si>
  <si>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</si>
  <si>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</si>
  <si>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</si>
  <si>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</si>
  <si>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</si>
  <si>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</si>
  <si>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</si>
  <si>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</si>
  <si>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</si>
  <si>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</si>
  <si>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</si>
  <si>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</si>
  <si>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</si>
  <si>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</si>
  <si>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</si>
  <si>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</si>
  <si>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</si>
  <si>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</si>
  <si>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</si>
  <si>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</si>
  <si>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</si>
  <si>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</si>
  <si>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</si>
  <si>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</si>
  <si>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</si>
  <si>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</si>
  <si>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</si>
  <si>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</si>
  <si>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</si>
  <si>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</si>
  <si>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</si>
  <si>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</si>
  <si>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</si>
  <si>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</si>
  <si>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</si>
  <si>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</si>
  <si>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</si>
  <si>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</si>
  <si>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</si>
  <si>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</si>
  <si>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</si>
  <si>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</si>
  <si>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</si>
  <si>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</si>
  <si>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</si>
  <si>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</si>
  <si>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</si>
  <si>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</si>
  <si>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</si>
  <si>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</si>
  <si>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</si>
  <si>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</si>
  <si>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</si>
  <si>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</si>
  <si>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</si>
  <si>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</si>
  <si>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</si>
  <si>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</si>
  <si>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</si>
  <si>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</si>
  <si>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</si>
  <si>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</si>
  <si>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</si>
  <si>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</si>
  <si>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</si>
  <si>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</si>
  <si>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</si>
  <si>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</si>
  <si>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</si>
  <si>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</si>
  <si>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</si>
  <si>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</si>
  <si>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</si>
  <si>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</si>
  <si>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</si>
  <si>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</si>
  <si>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</si>
  <si>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</si>
  <si>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</si>
  <si>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</si>
  <si>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</si>
  <si>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</si>
  <si>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</si>
  <si>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</si>
  <si>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</si>
  <si>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</si>
  <si>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</si>
  <si>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</si>
  <si>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</si>
  <si>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</si>
  <si>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</si>
  <si>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</si>
  <si>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</si>
  <si>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</si>
  <si>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</si>
  <si>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</si>
  <si>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</si>
  <si>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</si>
  <si>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</si>
  <si>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</si>
  <si>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</si>
  <si>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</si>
  <si>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</si>
  <si>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</si>
  <si>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</si>
  <si>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</si>
  <si>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</si>
  <si>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</si>
  <si>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</si>
  <si>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</si>
  <si>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</si>
  <si>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</si>
  <si>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</si>
  <si>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</si>
  <si>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</si>
  <si>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</si>
  <si>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</si>
  <si>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</si>
  <si>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</si>
  <si>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</si>
  <si>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</si>
  <si>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</si>
  <si>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</si>
  <si>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</si>
  <si>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</si>
  <si>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</si>
  <si>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</si>
  <si>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</si>
  <si>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</si>
  <si>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</si>
  <si>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</si>
  <si>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</si>
  <si>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</si>
  <si>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</si>
  <si>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</si>
  <si>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</si>
  <si>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</si>
  <si>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</si>
  <si>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</si>
  <si>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</si>
  <si>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</si>
  <si>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</si>
  <si>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</si>
  <si>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</si>
  <si>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</si>
  <si>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</si>
  <si>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</si>
  <si>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</si>
  <si>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</si>
  <si>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</si>
  <si>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</si>
  <si>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</si>
  <si>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</si>
  <si>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</si>
  <si>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</si>
  <si>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</si>
  <si>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</si>
  <si>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</si>
  <si>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</si>
  <si>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</si>
  <si>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</si>
  <si>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</si>
  <si>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</si>
  <si>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</si>
  <si>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</si>
  <si>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</si>
  <si>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</si>
  <si>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</si>
  <si>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</si>
  <si>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</si>
  <si>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</si>
  <si>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</si>
  <si>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</si>
  <si>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</si>
  <si>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</si>
  <si>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</si>
  <si>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</si>
  <si>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</si>
  <si>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</si>
  <si>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</si>
  <si>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</si>
  <si>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</si>
  <si>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</si>
  <si>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</si>
  <si>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</si>
  <si>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</si>
  <si>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</si>
  <si>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</si>
  <si>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</si>
  <si>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</si>
  <si>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</si>
  <si>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</si>
  <si>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</si>
  <si>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</si>
  <si>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</si>
  <si>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</si>
  <si>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</si>
  <si>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</si>
  <si>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</si>
  <si>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</si>
  <si>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</si>
  <si>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</si>
  <si>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</si>
  <si>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</si>
  <si>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</si>
  <si>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</si>
  <si>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</si>
  <si>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</si>
  <si>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</si>
  <si>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</si>
  <si>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</si>
  <si>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</si>
  <si>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</si>
  <si>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</si>
  <si>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</si>
  <si>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</si>
  <si>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</si>
  <si>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</si>
  <si>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</si>
  <si>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</si>
  <si>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</si>
  <si>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</si>
  <si>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</si>
  <si>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</si>
  <si>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</si>
  <si>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</si>
  <si>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</si>
  <si>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</si>
  <si>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</si>
  <si>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</si>
  <si>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</si>
  <si>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</si>
  <si>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</si>
  <si>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</si>
  <si>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</si>
  <si>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</si>
  <si>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</si>
  <si>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</si>
  <si>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</si>
  <si>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</si>
  <si>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</si>
  <si>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</si>
  <si>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</si>
  <si>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</si>
  <si>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</si>
  <si>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</si>
  <si>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</si>
  <si>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</si>
  <si>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</si>
  <si>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</si>
  <si>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</si>
  <si>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</si>
  <si>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</si>
  <si>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</si>
  <si>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</si>
  <si>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</si>
  <si>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</si>
  <si>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</si>
  <si>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</si>
  <si>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</si>
  <si>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</si>
  <si>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</si>
  <si>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</si>
  <si>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</si>
  <si>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</si>
  <si>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</si>
  <si>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</si>
  <si>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</si>
  <si>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</si>
  <si>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</si>
  <si>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</si>
  <si>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</si>
  <si>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</si>
  <si>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</si>
  <si>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</si>
  <si>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</si>
  <si>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</si>
  <si>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</si>
  <si>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</si>
  <si>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</si>
  <si>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</si>
  <si>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</si>
  <si>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</si>
  <si>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</si>
  <si>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</si>
  <si>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</si>
  <si>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</si>
  <si>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</si>
  <si>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</si>
  <si>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</si>
  <si>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</si>
  <si>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</si>
  <si>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</si>
  <si>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</si>
  <si>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</si>
  <si>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</si>
  <si>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</si>
  <si>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</si>
  <si>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</si>
  <si>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</si>
  <si>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</si>
  <si>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</si>
  <si>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</si>
  <si>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</si>
  <si>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</si>
  <si>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</si>
  <si>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</si>
  <si>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</si>
  <si>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</si>
  <si>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</si>
  <si>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</si>
  <si>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</si>
  <si>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</si>
  <si>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</si>
  <si>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</si>
  <si>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</si>
  <si>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</si>
  <si>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</si>
  <si>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</si>
  <si>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</si>
  <si>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</si>
  <si>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</si>
  <si>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</si>
  <si>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</si>
  <si>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</si>
  <si>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</si>
  <si>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</si>
  <si>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</si>
  <si>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</si>
  <si>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</si>
  <si>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</si>
  <si>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</si>
  <si>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</si>
  <si>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</si>
  <si>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</si>
  <si>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</si>
  <si>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</si>
  <si>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</si>
  <si>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</si>
  <si>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</si>
  <si>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</si>
  <si>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</si>
  <si>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</si>
  <si>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</si>
  <si>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</si>
  <si>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</si>
  <si>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</si>
  <si>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</si>
  <si>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</si>
  <si>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</si>
  <si>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</si>
  <si>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</si>
  <si>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</si>
  <si>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</si>
  <si>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</si>
  <si>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</si>
  <si>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</si>
  <si>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</si>
  <si>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</si>
  <si>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</si>
  <si>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</si>
  <si>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</si>
  <si>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</si>
  <si>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</si>
  <si>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</si>
  <si>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</si>
  <si>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</si>
  <si>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</si>
  <si>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</si>
  <si>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</si>
  <si>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</si>
  <si>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</si>
  <si>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</si>
  <si>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</si>
  <si>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</si>
  <si>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</si>
  <si>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</si>
  <si>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</si>
  <si>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</si>
  <si>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</si>
  <si>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</si>
  <si>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</si>
  <si>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</si>
  <si>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</si>
  <si>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</si>
  <si>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</si>
  <si>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</si>
  <si>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</si>
  <si>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</si>
  <si>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</si>
  <si>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</si>
  <si>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</si>
  <si>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</si>
  <si>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</si>
  <si>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</si>
  <si>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</si>
  <si>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</si>
  <si>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</si>
  <si>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</si>
  <si>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</si>
  <si>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</si>
  <si>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</si>
  <si>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</si>
  <si>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</si>
  <si>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</si>
  <si>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</si>
  <si>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</si>
  <si>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</si>
  <si>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</si>
  <si>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</si>
  <si>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</si>
  <si>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</si>
  <si>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</si>
  <si>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</si>
  <si>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</si>
  <si>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</si>
  <si>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</si>
  <si>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</si>
  <si>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</si>
  <si>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</si>
  <si>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</si>
  <si>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</si>
  <si>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</si>
  <si>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</si>
  <si>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</si>
  <si>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</si>
  <si>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</si>
  <si>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</si>
  <si>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</si>
  <si>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</si>
  <si>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</si>
  <si>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</si>
  <si>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</si>
  <si>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</si>
  <si>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</si>
  <si>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</si>
  <si>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</si>
  <si>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</si>
  <si>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</si>
  <si>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</si>
  <si>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</si>
  <si>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</si>
  <si>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</si>
  <si>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</si>
  <si>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</si>
  <si>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</si>
  <si>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</si>
  <si>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</si>
  <si>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</si>
  <si>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</si>
  <si>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</si>
  <si>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</si>
  <si>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</si>
  <si>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</si>
  <si>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</si>
  <si>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</si>
  <si>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</si>
  <si>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</si>
  <si>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</si>
  <si>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</si>
  <si>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</si>
  <si>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</si>
  <si>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</si>
  <si>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</si>
  <si>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</si>
  <si>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</si>
  <si>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</si>
  <si>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</si>
  <si>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</si>
  <si>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</si>
  <si>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</si>
  <si>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</si>
  <si>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</si>
  <si>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</si>
  <si>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</si>
  <si>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</si>
  <si>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</si>
  <si>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</si>
  <si>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</si>
  <si>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</si>
  <si>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</si>
  <si>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</si>
  <si>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</si>
  <si>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</si>
  <si>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</si>
  <si>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</si>
  <si>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</si>
  <si>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</si>
  <si>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</si>
  <si>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</si>
  <si>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</si>
  <si>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</si>
  <si>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</si>
  <si>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</si>
  <si>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</si>
  <si>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</si>
  <si>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</si>
  <si>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</si>
  <si>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</si>
  <si>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</si>
  <si>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</si>
  <si>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</si>
  <si>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</si>
  <si>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</si>
  <si>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</si>
  <si>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</si>
  <si>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</si>
  <si>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</si>
  <si>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</si>
  <si>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</si>
  <si>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</si>
  <si>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</si>
  <si>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</si>
  <si>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</si>
  <si>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</si>
  <si>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</si>
  <si>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</si>
  <si>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</si>
  <si>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</si>
  <si>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</si>
  <si>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</si>
  <si>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</si>
  <si>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</si>
  <si>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</si>
  <si>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</si>
  <si>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</si>
  <si>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</si>
  <si>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</si>
  <si>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</si>
  <si>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</si>
  <si>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</si>
  <si>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</si>
  <si>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</si>
  <si>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</si>
  <si>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</si>
  <si>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</si>
  <si>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</si>
  <si>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</si>
  <si>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</si>
  <si>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</si>
  <si>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</si>
  <si>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</si>
  <si>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</si>
  <si>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</si>
  <si>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</si>
  <si>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</si>
  <si>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</si>
  <si>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</si>
  <si>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</si>
  <si>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</si>
  <si>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</si>
  <si>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</si>
  <si>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</si>
  <si>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</si>
  <si>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</si>
  <si>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</si>
  <si>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</si>
  <si>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</si>
  <si>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</si>
  <si>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</si>
  <si>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</si>
  <si>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</si>
  <si>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</si>
  <si>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</si>
  <si>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</si>
  <si>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</si>
  <si>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</si>
  <si>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</si>
  <si>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</si>
  <si>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</si>
  <si>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</si>
  <si>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</si>
  <si>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</si>
  <si>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</si>
  <si>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</si>
  <si>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</si>
  <si>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</si>
  <si>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</si>
  <si>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</si>
  <si>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</si>
  <si>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</si>
  <si>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</si>
  <si>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</si>
  <si>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</si>
  <si>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</si>
  <si>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</si>
  <si>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</si>
  <si>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</si>
  <si>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</si>
  <si>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</si>
  <si>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</si>
  <si>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</si>
  <si>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</si>
  <si>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</si>
  <si>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</si>
  <si>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</si>
  <si>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</si>
  <si>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</si>
  <si>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</si>
  <si>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</si>
  <si>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</si>
  <si>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</si>
  <si>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</si>
  <si>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</si>
  <si>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</si>
  <si>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</si>
  <si>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</si>
  <si>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</si>
  <si>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</si>
  <si>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</si>
  <si>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</si>
  <si>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</si>
  <si>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</si>
  <si>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</si>
  <si>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</si>
  <si>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</si>
  <si>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</si>
  <si>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</si>
  <si>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</si>
  <si>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</si>
  <si>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</si>
  <si>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</si>
  <si>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</si>
  <si>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</si>
  <si>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</si>
  <si>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</si>
  <si>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</si>
  <si>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</si>
  <si>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</si>
  <si>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</si>
  <si>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</si>
  <si>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</si>
  <si>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</si>
  <si>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</si>
  <si>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</si>
  <si>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</si>
  <si>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</si>
  <si>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</si>
  <si>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</si>
  <si>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</si>
  <si>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</si>
  <si>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</si>
  <si>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</si>
  <si>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</si>
  <si>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</si>
  <si>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</si>
  <si>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</si>
  <si>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</si>
  <si>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</si>
  <si>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</si>
  <si>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</si>
  <si>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</si>
  <si>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</si>
  <si>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</si>
  <si>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</si>
  <si>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</si>
  <si>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</si>
  <si>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</si>
  <si>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</si>
  <si>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</si>
  <si>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</si>
  <si>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</si>
  <si>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</si>
  <si>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</si>
  <si>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</si>
  <si>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</si>
  <si>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</si>
  <si>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</si>
  <si>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</si>
  <si>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</si>
  <si>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</si>
  <si>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</si>
  <si>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</si>
  <si>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</si>
  <si>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</si>
  <si>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</si>
  <si>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</si>
  <si>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</si>
  <si>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</si>
  <si>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</si>
  <si>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</si>
  <si>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</si>
  <si>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</si>
  <si>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</si>
  <si>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</si>
  <si>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</si>
  <si>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</si>
  <si>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</si>
  <si>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</si>
  <si>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</si>
  <si>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</si>
  <si>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</si>
  <si>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</si>
  <si>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</si>
  <si>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</si>
  <si>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</si>
  <si>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</si>
  <si>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</si>
  <si>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</si>
  <si>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</si>
  <si>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</si>
  <si>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</si>
  <si>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</si>
  <si>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</si>
  <si>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</si>
  <si>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</si>
  <si>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</si>
  <si>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</si>
  <si>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</si>
  <si>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</si>
  <si>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</si>
  <si>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</si>
  <si>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</si>
  <si>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</si>
  <si>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</si>
  <si>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</si>
  <si>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</si>
  <si>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</si>
  <si>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</si>
  <si>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</si>
  <si>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</si>
  <si>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</si>
  <si>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</si>
  <si>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</si>
  <si>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</si>
  <si>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</si>
  <si>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</si>
  <si>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</si>
  <si>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</si>
  <si>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</si>
  <si>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</si>
  <si>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</si>
  <si>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</si>
  <si>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</si>
  <si>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</si>
  <si>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</si>
  <si>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</si>
  <si>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</si>
  <si>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</si>
  <si>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</si>
  <si>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</si>
  <si>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</si>
  <si>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</si>
  <si>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</si>
  <si>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</si>
  <si>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</si>
  <si>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</si>
  <si>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</si>
  <si>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</si>
  <si>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</si>
  <si>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</si>
  <si>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</si>
  <si>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</si>
  <si>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</si>
  <si>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</si>
  <si>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</si>
  <si>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</si>
  <si>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</si>
  <si>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</si>
  <si>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</si>
  <si>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</si>
  <si>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</si>
  <si>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</si>
  <si>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</si>
  <si>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</si>
  <si>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</si>
  <si>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</si>
  <si>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</si>
  <si>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</si>
  <si>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</si>
  <si>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</si>
  <si>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</si>
  <si>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</si>
  <si>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</si>
  <si>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</si>
  <si>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</si>
  <si>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</si>
  <si>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</si>
  <si>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</si>
  <si>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</si>
  <si>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</si>
  <si>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</si>
  <si>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</si>
  <si>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</si>
  <si>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</si>
  <si>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</si>
  <si>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</si>
  <si>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</si>
  <si>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</si>
  <si>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</si>
  <si>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</si>
  <si>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</si>
  <si>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</si>
  <si>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</si>
  <si>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</si>
  <si>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</si>
  <si>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</si>
  <si>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</si>
  <si>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</si>
  <si>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</si>
  <si>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</si>
  <si>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</si>
  <si>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</si>
  <si>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</si>
  <si>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</si>
  <si>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</si>
  <si>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</si>
  <si>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</si>
  <si>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</si>
  <si>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</si>
  <si>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</si>
  <si>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</si>
  <si>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</si>
  <si>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</si>
  <si>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</si>
  <si>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</si>
  <si>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</si>
  <si>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</si>
  <si>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</si>
  <si>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</si>
  <si>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</si>
  <si>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</si>
  <si>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</si>
  <si>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</si>
  <si>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</si>
  <si>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</si>
  <si>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</si>
  <si>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</si>
  <si>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</si>
  <si>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</si>
  <si>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</si>
  <si>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</si>
  <si>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</si>
  <si>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</si>
  <si>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</si>
  <si>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</si>
  <si>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</si>
  <si>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</si>
  <si>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</si>
  <si>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</si>
  <si>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</si>
  <si>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</si>
  <si>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</si>
  <si>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</si>
  <si>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</si>
  <si>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</si>
  <si>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</si>
  <si>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</si>
  <si>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</si>
  <si>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</si>
  <si>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</si>
  <si>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</si>
  <si>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</si>
  <si>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</si>
  <si>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</si>
  <si>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</si>
  <si>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</si>
  <si>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</si>
  <si>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</si>
  <si>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</si>
  <si>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</si>
  <si>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</si>
  <si>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</si>
  <si>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</si>
  <si>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</si>
  <si>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</si>
  <si>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</si>
  <si>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</si>
  <si>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</si>
  <si>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</si>
  <si>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</si>
  <si>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</si>
  <si>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</si>
  <si>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</si>
  <si>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</si>
  <si>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</si>
  <si>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</si>
  <si>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</si>
  <si>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</si>
  <si>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</si>
  <si>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</si>
  <si>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</si>
  <si>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</si>
  <si>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</si>
  <si>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</si>
  <si>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</si>
  <si>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</si>
  <si>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</si>
  <si>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</si>
  <si>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</si>
  <si>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</si>
  <si>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</si>
  <si>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</si>
  <si>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</si>
  <si>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</si>
  <si>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</si>
  <si>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</si>
  <si>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</si>
  <si>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</si>
  <si>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</si>
  <si>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</si>
  <si>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</si>
  <si>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</si>
  <si>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</si>
  <si>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</si>
  <si>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</si>
  <si>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</si>
  <si>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</si>
  <si>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</si>
  <si>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</si>
  <si>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</si>
  <si>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</si>
  <si>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</si>
  <si>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</si>
  <si>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</si>
  <si>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</si>
  <si>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</si>
  <si>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</si>
  <si>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</si>
  <si>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</si>
  <si>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</si>
  <si>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</si>
  <si>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</si>
  <si>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</si>
  <si>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</si>
  <si>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</si>
  <si>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</si>
  <si>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</si>
  <si>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</si>
  <si>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</si>
  <si>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</si>
  <si>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</si>
  <si>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</si>
  <si>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</si>
  <si>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</si>
  <si>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</si>
  <si>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</si>
  <si>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</si>
  <si>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</si>
  <si>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</si>
  <si>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</si>
  <si>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</si>
  <si>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</si>
  <si>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</si>
  <si>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</si>
  <si>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</si>
  <si>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</si>
  <si>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</si>
  <si>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</si>
  <si>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</si>
  <si>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</si>
  <si>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</si>
  <si>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</si>
  <si>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</si>
  <si>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</si>
  <si>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</si>
  <si>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</si>
  <si>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</si>
  <si>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</si>
  <si>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</si>
  <si>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</si>
  <si>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</si>
  <si>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</si>
  <si>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</si>
  <si>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</si>
  <si>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</si>
  <si>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</si>
  <si>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</si>
  <si>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</si>
  <si>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</si>
  <si>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</si>
  <si>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</si>
  <si>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</si>
  <si>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</si>
  <si>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</si>
  <si>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</si>
  <si>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</si>
  <si>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</si>
  <si>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</si>
  <si>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</si>
  <si>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</si>
  <si>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</si>
  <si>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</si>
  <si>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</si>
  <si>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</si>
  <si>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</si>
  <si>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</si>
  <si>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</si>
  <si>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</si>
  <si>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</si>
  <si>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</si>
  <si>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</si>
  <si>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</si>
  <si>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</si>
  <si>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</si>
  <si>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</si>
  <si>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</si>
  <si>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</si>
  <si>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</si>
  <si>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</si>
  <si>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</si>
  <si>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</si>
  <si>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</si>
  <si>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</si>
  <si>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</si>
  <si>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</si>
  <si>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</si>
  <si>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</si>
  <si>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</si>
  <si>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</si>
  <si>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</si>
  <si>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</si>
  <si>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</si>
  <si>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</si>
  <si>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</si>
  <si>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</si>
  <si>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</si>
  <si>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</si>
  <si>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</si>
  <si>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</si>
  <si>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</si>
  <si>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</si>
  <si>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</si>
  <si>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</si>
  <si>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</si>
  <si>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</si>
  <si>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</si>
  <si>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</si>
  <si>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</si>
  <si>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</si>
  <si>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</si>
  <si>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</si>
  <si>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</si>
  <si>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</si>
  <si>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</si>
  <si>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</si>
  <si>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</si>
  <si>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</si>
  <si>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</si>
  <si>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</si>
  <si>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</si>
  <si>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</si>
  <si>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</si>
  <si>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</si>
  <si>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</si>
  <si>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</si>
  <si>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</si>
  <si>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</si>
  <si>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</si>
  <si>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</si>
  <si>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</si>
  <si>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</si>
  <si>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</si>
  <si>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</si>
  <si>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</si>
  <si>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</si>
  <si>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</si>
  <si>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</si>
  <si>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</si>
  <si>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</si>
  <si>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</si>
  <si>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</si>
  <si>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</si>
  <si>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</si>
  <si>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</si>
  <si>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</si>
  <si>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</si>
  <si>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</si>
  <si>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</si>
  <si>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</si>
  <si>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</si>
  <si>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</si>
  <si>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</si>
  <si>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</si>
  <si>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</si>
  <si>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</si>
  <si>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</si>
  <si>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</si>
  <si>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</si>
  <si>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</si>
  <si>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</si>
  <si>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</si>
  <si>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</si>
  <si>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</si>
  <si>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</si>
  <si>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</si>
  <si>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</si>
  <si>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</si>
  <si>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</si>
  <si>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</si>
  <si>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</si>
  <si>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</si>
  <si>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</si>
  <si>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</si>
  <si>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</si>
  <si>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</si>
  <si>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</si>
  <si>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</si>
  <si>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</si>
  <si>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</si>
  <si>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</si>
  <si>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</si>
  <si>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</si>
  <si>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</si>
  <si>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</si>
  <si>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</si>
  <si>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</si>
  <si>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</si>
  <si>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</si>
  <si>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</si>
  <si>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</si>
  <si>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</si>
  <si>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</si>
  <si>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</si>
  <si>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</si>
  <si>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</si>
  <si>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</si>
  <si>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</si>
  <si>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</si>
  <si>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</si>
  <si>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</si>
  <si>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</si>
  <si>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</si>
  <si>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</si>
  <si>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</si>
  <si>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</si>
  <si>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</si>
  <si>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</si>
  <si>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</si>
  <si>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</si>
  <si>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</si>
  <si>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</si>
  <si>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</si>
  <si>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</si>
  <si>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</si>
  <si>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</si>
  <si>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</si>
  <si>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</si>
  <si>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</si>
  <si>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</si>
  <si>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</si>
  <si>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</si>
  <si>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</si>
  <si>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</si>
  <si>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</si>
  <si>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</si>
  <si>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</si>
  <si>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</si>
  <si>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</si>
  <si>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</si>
  <si>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</si>
  <si>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</si>
  <si>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</si>
  <si>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</si>
  <si>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</si>
  <si>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</si>
  <si>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</si>
  <si>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</si>
  <si>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</si>
  <si>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</si>
  <si>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</si>
  <si>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</si>
  <si>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</si>
  <si>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</si>
  <si>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</si>
  <si>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</si>
  <si>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</si>
  <si>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</si>
  <si>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</si>
  <si>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</si>
  <si>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</si>
  <si>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</si>
  <si>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</si>
  <si>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</si>
  <si>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</si>
  <si>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</si>
  <si>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</si>
  <si>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</si>
  <si>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</si>
  <si>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</si>
  <si>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</si>
  <si>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</si>
  <si>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</si>
  <si>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</si>
  <si>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</si>
  <si>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</si>
  <si>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</si>
  <si>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</si>
  <si>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</si>
  <si>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</si>
  <si>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</si>
  <si>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</si>
  <si>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</si>
  <si>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</si>
  <si>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</si>
  <si>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</si>
  <si>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</si>
  <si>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</si>
  <si>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</si>
  <si>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</si>
  <si>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</si>
  <si>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</si>
  <si>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</si>
  <si>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</si>
  <si>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</si>
  <si>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</si>
  <si>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</si>
  <si>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</si>
  <si>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</si>
  <si>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</si>
  <si>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</si>
  <si>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</si>
  <si>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</si>
  <si>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</si>
  <si>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</si>
  <si>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</si>
  <si>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</si>
  <si>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</si>
  <si>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</si>
  <si>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</si>
  <si>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</si>
  <si>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</si>
  <si>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</si>
  <si>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</si>
  <si>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</si>
  <si>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</si>
  <si>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</si>
  <si>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</si>
  <si>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</si>
  <si>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</si>
  <si>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</si>
  <si>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</si>
  <si>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</si>
  <si>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</si>
  <si>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</si>
  <si>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</si>
  <si>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</si>
  <si>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</si>
  <si>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</si>
  <si>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</si>
  <si>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</si>
  <si>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</si>
  <si>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</si>
  <si>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</si>
  <si>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</si>
  <si>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</si>
  <si>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</si>
  <si>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</si>
  <si>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</si>
  <si>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</si>
  <si>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</si>
  <si>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</si>
  <si>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</si>
  <si>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</si>
  <si>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</si>
  <si>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</si>
  <si>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</si>
  <si>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</si>
  <si>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</si>
  <si>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</si>
  <si>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</si>
  <si>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</si>
  <si>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</si>
  <si>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</si>
  <si>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</si>
  <si>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</si>
  <si>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</si>
  <si>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</si>
  <si>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</si>
  <si>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</si>
  <si>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</si>
  <si>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</si>
  <si>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</si>
  <si>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</si>
  <si>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</si>
  <si>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</si>
  <si>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</si>
  <si>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</si>
  <si>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</si>
  <si>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</si>
  <si>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</si>
  <si>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</si>
  <si>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</si>
  <si>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</si>
  <si>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</si>
  <si>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</si>
  <si>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</si>
  <si>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</si>
  <si>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</si>
  <si>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</si>
  <si>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</si>
  <si>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</si>
  <si>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</si>
  <si>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</si>
  <si>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</si>
  <si>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</si>
  <si>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</si>
  <si>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</si>
  <si>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</si>
  <si>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</si>
  <si>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</si>
  <si>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</si>
  <si>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</si>
  <si>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</si>
  <si>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</si>
  <si>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</si>
  <si>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</si>
  <si>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</si>
  <si>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</si>
  <si>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</si>
  <si>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</si>
  <si>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</si>
  <si>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</si>
  <si>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</si>
  <si>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</si>
  <si>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</si>
  <si>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</si>
  <si>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</si>
  <si>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</si>
  <si>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</si>
  <si>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</si>
  <si>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</si>
  <si>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</si>
  <si>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</si>
  <si>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</si>
  <si>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</si>
  <si>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</si>
  <si>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</si>
  <si>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</si>
  <si>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</si>
  <si>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</si>
  <si>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</si>
  <si>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</si>
  <si>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</si>
  <si>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</si>
  <si>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</si>
  <si>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</si>
  <si>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</si>
  <si>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</si>
  <si>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</si>
  <si>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</si>
  <si>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</si>
  <si>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</si>
  <si>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</si>
  <si>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</si>
  <si>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</si>
  <si>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</si>
  <si>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</si>
  <si>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</si>
  <si>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</si>
  <si>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</si>
  <si>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</si>
  <si>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</si>
  <si>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</si>
  <si>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</si>
  <si>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</si>
  <si>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</si>
  <si>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</si>
  <si>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</si>
  <si>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</si>
  <si>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</si>
  <si>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</si>
  <si>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</si>
  <si>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</si>
  <si>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</si>
  <si>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</si>
  <si>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</si>
  <si>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</si>
  <si>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</si>
  <si>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</si>
  <si>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</si>
  <si>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</si>
  <si>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</si>
  <si>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</si>
  <si>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</si>
  <si>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</si>
  <si>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</si>
  <si>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</si>
  <si>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</si>
  <si>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</si>
  <si>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</si>
  <si>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</si>
  <si>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</si>
  <si>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</si>
  <si>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</si>
  <si>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</si>
  <si>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</si>
  <si>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</si>
  <si>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</si>
  <si>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</si>
  <si>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</si>
  <si>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</si>
  <si>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</si>
  <si>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</si>
  <si>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</si>
  <si>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</si>
  <si>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</si>
  <si>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</si>
  <si>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</si>
  <si>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</si>
  <si>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</si>
  <si>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</si>
  <si>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</si>
  <si>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</si>
  <si>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</si>
  <si>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</si>
  <si>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</si>
  <si>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</si>
  <si>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</si>
  <si>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</si>
  <si>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</si>
  <si>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</si>
  <si>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</si>
  <si>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</si>
  <si>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</si>
  <si>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</si>
  <si>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</si>
  <si>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</si>
  <si>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</si>
  <si>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</si>
  <si>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</si>
  <si>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</si>
  <si>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</si>
  <si>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</si>
  <si>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</si>
  <si>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</si>
  <si>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</si>
  <si>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</si>
  <si>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</si>
  <si>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</si>
  <si>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</si>
  <si>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</si>
  <si>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</si>
  <si>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</si>
  <si>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</si>
  <si>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</si>
  <si>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</si>
  <si>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</si>
  <si>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</si>
  <si>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</si>
  <si>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</si>
  <si>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</si>
  <si>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</si>
  <si>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</si>
  <si>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</si>
  <si>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</si>
  <si>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</si>
  <si>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</si>
  <si>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</si>
  <si>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</si>
  <si>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</si>
  <si>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</si>
  <si>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</si>
  <si>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</si>
  <si>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</si>
  <si>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</si>
  <si>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</si>
  <si>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</si>
  <si>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</si>
  <si>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</si>
  <si>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</si>
  <si>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</si>
  <si>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</si>
  <si>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</si>
  <si>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</si>
  <si>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</si>
  <si>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</si>
  <si>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</si>
  <si>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</si>
  <si>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</si>
  <si>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</si>
  <si>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</si>
  <si>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</si>
  <si>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</si>
  <si>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</si>
  <si>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</si>
  <si>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</si>
  <si>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</si>
  <si>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</si>
  <si>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</si>
  <si>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</si>
  <si>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</si>
  <si>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</si>
  <si>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</si>
  <si>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</si>
  <si>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</si>
  <si>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</si>
  <si>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</si>
  <si>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</si>
  <si>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</si>
  <si>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</si>
  <si>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</si>
  <si>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</si>
  <si>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</si>
  <si>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</si>
  <si>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</si>
  <si>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</si>
  <si>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</si>
  <si>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</si>
  <si>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</si>
  <si>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</si>
  <si>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</si>
  <si>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</si>
  <si>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</si>
  <si>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</si>
  <si>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</si>
  <si>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</si>
  <si>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</si>
  <si>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</si>
  <si>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</si>
  <si>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</si>
  <si>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</si>
  <si>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</si>
  <si>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</si>
  <si>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</si>
  <si>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</si>
  <si>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</si>
  <si>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</si>
  <si>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</si>
  <si>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</si>
  <si>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</si>
  <si>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</si>
  <si>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</si>
  <si>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</si>
  <si>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</si>
  <si>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</si>
  <si>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</si>
  <si>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</si>
  <si>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</si>
  <si>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</si>
  <si>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</si>
  <si>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</si>
  <si>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</si>
  <si>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</si>
  <si>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</si>
  <si>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</si>
  <si>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</si>
  <si>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</si>
  <si>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</si>
  <si>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</si>
  <si>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</si>
  <si>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</si>
  <si>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</si>
  <si>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</si>
  <si>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</si>
  <si>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</si>
  <si>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</si>
  <si>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</si>
  <si>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</si>
  <si>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</si>
  <si>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</si>
  <si>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</si>
  <si>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</si>
  <si>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</si>
  <si>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</si>
  <si>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</si>
  <si>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</si>
  <si>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</si>
  <si>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</si>
  <si>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</si>
  <si>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</si>
  <si>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</si>
  <si>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</si>
  <si>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</si>
  <si>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</si>
  <si>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</si>
  <si>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</si>
  <si>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</si>
  <si>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</si>
  <si>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</si>
  <si>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</si>
  <si>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</si>
  <si>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</si>
  <si>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</si>
  <si>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</si>
  <si>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</si>
  <si>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</si>
  <si>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</si>
  <si>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</si>
  <si>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</si>
  <si>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</si>
  <si>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</si>
  <si>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</si>
  <si>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</si>
  <si>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</si>
  <si>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</si>
  <si>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</si>
  <si>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</si>
  <si>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</si>
  <si>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</si>
  <si>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</si>
  <si>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</si>
  <si>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</si>
  <si>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</si>
  <si>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</si>
  <si>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</si>
  <si>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</si>
  <si>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</si>
  <si>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</si>
  <si>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</si>
  <si>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</si>
  <si>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</si>
  <si>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</si>
  <si>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</si>
  <si>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</si>
  <si>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</si>
  <si>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</si>
  <si>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</si>
  <si>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</si>
  <si>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</si>
  <si>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</si>
  <si>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</si>
  <si>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</si>
  <si>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</si>
  <si>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</si>
  <si>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</si>
  <si>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</si>
  <si>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</si>
  <si>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</si>
  <si>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</si>
  <si>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</si>
  <si>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</si>
  <si>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</si>
  <si>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</si>
  <si>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</si>
  <si>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</si>
  <si>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</si>
  <si>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</si>
  <si>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</si>
  <si>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</si>
  <si>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</si>
  <si>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</si>
  <si>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</si>
  <si>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</si>
  <si>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</si>
  <si>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</si>
  <si>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</si>
  <si>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</si>
  <si>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</si>
  <si>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</si>
  <si>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</si>
  <si>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</si>
  <si>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</si>
  <si>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</si>
  <si>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</si>
  <si>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</si>
  <si>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</si>
  <si>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</si>
  <si>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</si>
  <si>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</si>
  <si>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</si>
  <si>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</si>
  <si>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</si>
  <si>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</si>
  <si>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</si>
  <si>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</si>
  <si>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</si>
  <si>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</si>
  <si>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</si>
  <si>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</si>
  <si>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</si>
  <si>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</si>
  <si>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</si>
  <si>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</si>
  <si>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</si>
  <si>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</si>
  <si>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</si>
  <si>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</si>
  <si>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</si>
  <si>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</si>
  <si>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</si>
  <si>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</si>
  <si>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</si>
  <si>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</si>
  <si>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</si>
  <si>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</si>
  <si>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</si>
  <si>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</si>
  <si>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</si>
  <si>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</si>
  <si>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</si>
  <si>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</si>
  <si>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</si>
  <si>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</si>
  <si>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</si>
  <si>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</si>
  <si>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</si>
  <si>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</si>
  <si>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</si>
  <si>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</si>
  <si>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</si>
  <si>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</si>
  <si>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</si>
  <si>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</si>
  <si>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</si>
  <si>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</si>
  <si>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</si>
  <si>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</si>
  <si>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</si>
  <si>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</si>
  <si>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</si>
  <si>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</si>
  <si>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</si>
  <si>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</si>
  <si>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</si>
  <si>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</si>
  <si>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</si>
  <si>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</si>
  <si>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</si>
  <si>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</si>
  <si>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</si>
  <si>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</si>
  <si>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</si>
  <si>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</si>
  <si>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</si>
  <si>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</si>
  <si>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</si>
  <si>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</si>
  <si>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</si>
  <si>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</si>
  <si>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</si>
  <si>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</si>
  <si>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</si>
  <si>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</si>
  <si>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</si>
  <si>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</si>
  <si>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</si>
  <si>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</si>
  <si>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</si>
  <si>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</si>
  <si>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</si>
  <si>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</si>
  <si>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</si>
  <si>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</si>
  <si>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</si>
  <si>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</si>
  <si>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</si>
  <si>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</si>
  <si>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</si>
  <si>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</si>
  <si>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</si>
  <si>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</si>
  <si>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</si>
  <si>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</si>
  <si>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</si>
  <si>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</si>
  <si>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</si>
  <si>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</si>
  <si>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</si>
  <si>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</si>
  <si>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</si>
  <si>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</si>
  <si>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</si>
  <si>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</si>
  <si>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</si>
  <si>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</si>
  <si>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</si>
  <si>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</si>
  <si>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</si>
  <si>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</si>
  <si>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</si>
  <si>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</si>
  <si>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</si>
  <si>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</si>
  <si>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</si>
  <si>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</si>
  <si>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</si>
  <si>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</si>
  <si>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</si>
  <si>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</si>
  <si>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</si>
  <si>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</si>
  <si>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</si>
  <si>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</si>
  <si>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</si>
  <si>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</si>
  <si>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</si>
  <si>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</si>
  <si>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</si>
  <si>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</si>
  <si>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</si>
  <si>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</si>
  <si>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</si>
  <si>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</si>
  <si>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</si>
  <si>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</si>
  <si>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</si>
  <si>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</si>
  <si>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</si>
  <si>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</si>
  <si>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</si>
  <si>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</si>
  <si>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</si>
  <si>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</si>
  <si>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</si>
  <si>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</si>
  <si>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</si>
  <si>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</si>
  <si>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</si>
  <si>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</si>
  <si>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</si>
  <si>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</si>
  <si>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</si>
  <si>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</si>
  <si>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</si>
  <si>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</si>
  <si>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</si>
  <si>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</si>
  <si>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</si>
  <si>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</si>
  <si>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</si>
  <si>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</si>
  <si>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</si>
  <si>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</si>
  <si>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</si>
  <si>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</si>
  <si>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</si>
  <si>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</si>
  <si>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</si>
  <si>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</si>
  <si>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</si>
  <si>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</si>
  <si>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</si>
  <si>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</si>
  <si>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</si>
  <si>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</si>
  <si>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</si>
  <si>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</si>
  <si>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</si>
  <si>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</si>
  <si>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</si>
  <si>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</si>
  <si>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</si>
  <si>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</si>
  <si>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</si>
  <si>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</si>
  <si>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</si>
  <si>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</si>
  <si>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</si>
  <si>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</si>
  <si>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</si>
  <si>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</si>
  <si>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</si>
  <si>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</si>
  <si>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</si>
  <si>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</si>
  <si>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</si>
  <si>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</si>
  <si>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</si>
  <si>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</si>
  <si>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</si>
  <si>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</si>
  <si>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</si>
  <si>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</si>
  <si>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</si>
  <si>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</si>
  <si>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</si>
  <si>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</si>
  <si>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</si>
  <si>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</si>
  <si>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</si>
  <si>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</si>
  <si>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</si>
  <si>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</si>
  <si>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</si>
  <si>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</si>
  <si>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</si>
  <si>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</si>
  <si>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</si>
  <si>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</si>
  <si>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</si>
  <si>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</si>
  <si>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</si>
  <si>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</si>
  <si>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</si>
  <si>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</si>
  <si>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</si>
  <si>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</si>
  <si>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</si>
  <si>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</si>
  <si>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</si>
  <si>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</si>
  <si>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</si>
  <si>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</si>
  <si>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</si>
  <si>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</si>
  <si>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</si>
  <si>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</si>
  <si>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</si>
  <si>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</si>
  <si>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</si>
  <si>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</si>
  <si>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</si>
  <si>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</si>
  <si>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</si>
  <si>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</si>
  <si>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</si>
  <si>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</si>
  <si>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</si>
  <si>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</si>
  <si>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</si>
  <si>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</si>
  <si>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</si>
  <si>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</si>
  <si>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</si>
  <si>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</si>
  <si>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</si>
  <si>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</si>
  <si>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</si>
  <si>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</si>
  <si>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</si>
  <si>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</si>
  <si>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</si>
  <si>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</si>
  <si>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</si>
  <si>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</si>
  <si>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</si>
  <si>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</si>
  <si>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</si>
  <si>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</si>
  <si>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</si>
  <si>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</si>
  <si>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</si>
  <si>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</si>
  <si>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</si>
  <si>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</si>
  <si>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</si>
  <si>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</si>
  <si>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</si>
  <si>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</si>
  <si>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</si>
  <si>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</si>
  <si>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</si>
  <si>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</si>
  <si>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</si>
  <si>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</si>
  <si>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</si>
  <si>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</si>
  <si>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</si>
  <si>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</si>
  <si>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</si>
  <si>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</si>
  <si>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</si>
  <si>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</si>
  <si>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</si>
  <si>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</si>
  <si>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</si>
  <si>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</si>
  <si>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</si>
  <si>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</si>
  <si>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</si>
  <si>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</si>
  <si>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</si>
  <si>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</si>
  <si>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</si>
  <si>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</si>
  <si>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</si>
  <si>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</si>
  <si>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</si>
  <si>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</si>
  <si>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</si>
  <si>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</si>
  <si>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</si>
  <si>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</si>
  <si>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</si>
  <si>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</si>
  <si>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</si>
  <si>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</si>
  <si>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</si>
  <si>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</si>
  <si>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</si>
  <si>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</si>
  <si>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</si>
  <si>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</si>
  <si>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</si>
  <si>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</si>
  <si>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</si>
  <si>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</si>
  <si>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</si>
  <si>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</si>
  <si>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</si>
  <si>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</si>
  <si>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</si>
  <si>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</si>
  <si>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</si>
  <si>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</si>
  <si>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</si>
  <si>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</si>
  <si>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</si>
  <si>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</si>
  <si>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</si>
  <si>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</si>
  <si>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</si>
  <si>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</si>
  <si>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</si>
  <si>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</si>
  <si>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</si>
  <si>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</si>
  <si>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</si>
  <si>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</si>
  <si>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</si>
  <si>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</si>
  <si>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</si>
  <si>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</si>
  <si>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</si>
  <si>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</si>
  <si>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</si>
  <si>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</si>
  <si>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</si>
  <si>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</si>
  <si>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</si>
  <si>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</si>
  <si>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</si>
  <si>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</si>
  <si>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</si>
  <si>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</si>
  <si>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</si>
  <si>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</si>
  <si>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</si>
  <si>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</si>
  <si>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</si>
  <si>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</si>
  <si>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</si>
  <si>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</si>
  <si>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</si>
  <si>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</si>
  <si>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</si>
  <si>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</si>
  <si>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</si>
  <si>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</si>
  <si>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</si>
  <si>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</si>
  <si>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</si>
  <si>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</si>
  <si>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</si>
  <si>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</si>
  <si>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</si>
  <si>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</si>
  <si>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</si>
  <si>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</si>
  <si>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</si>
  <si>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</si>
  <si>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</si>
  <si>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</si>
  <si>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</si>
  <si>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</si>
  <si>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</si>
  <si>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</si>
  <si>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</si>
  <si>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</si>
  <si>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</si>
  <si>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</si>
  <si>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</si>
  <si>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</si>
  <si>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</si>
  <si>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</si>
  <si>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</si>
  <si>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</si>
  <si>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</si>
  <si>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</si>
  <si>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</si>
  <si>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</si>
  <si>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</si>
  <si>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</si>
  <si>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</si>
  <si>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</si>
  <si>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</si>
  <si>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</si>
  <si>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</si>
  <si>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</si>
  <si>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</si>
  <si>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</si>
  <si>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</si>
  <si>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</si>
  <si>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</si>
  <si>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</si>
  <si>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</si>
  <si>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</si>
  <si>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</si>
  <si>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</si>
  <si>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</si>
  <si>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</si>
  <si>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</si>
  <si>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</si>
  <si>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</si>
  <si>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</si>
  <si>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</si>
  <si>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</si>
  <si>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</si>
  <si>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</si>
  <si>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</si>
  <si>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</si>
  <si>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</si>
  <si>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</si>
  <si>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</si>
  <si>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</si>
  <si>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</si>
  <si>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</si>
  <si>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</si>
  <si>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</si>
  <si>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</si>
  <si>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</si>
  <si>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</si>
  <si>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</si>
  <si>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</si>
  <si>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</si>
  <si>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</si>
  <si>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</si>
  <si>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</si>
  <si>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</si>
  <si>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</si>
  <si>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</si>
  <si>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</si>
  <si>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</si>
  <si>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</si>
  <si>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</si>
  <si>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</si>
  <si>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</si>
  <si>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</si>
  <si>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</si>
  <si>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</si>
  <si>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</si>
  <si>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</si>
  <si>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</si>
  <si>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</si>
  <si>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</si>
  <si>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</si>
  <si>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</si>
  <si>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</si>
  <si>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</si>
  <si>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</si>
  <si>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</si>
  <si>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</si>
  <si>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</si>
  <si>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</si>
  <si>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</si>
  <si>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</si>
  <si>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</si>
  <si>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</si>
  <si>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</si>
  <si>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</si>
  <si>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</si>
  <si>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</si>
  <si>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</si>
  <si>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</si>
  <si>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</si>
  <si>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</si>
  <si>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</si>
  <si>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</si>
  <si>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</si>
  <si>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</si>
  <si>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</si>
  <si>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</si>
  <si>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</si>
  <si>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</si>
  <si>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</si>
  <si>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</si>
  <si>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</si>
  <si>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</si>
  <si>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</si>
  <si>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</si>
  <si>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</si>
  <si>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</si>
  <si>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</si>
  <si>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</si>
  <si>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</si>
  <si>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</si>
  <si>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</si>
  <si>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</si>
  <si>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</si>
  <si>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</si>
  <si>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</si>
  <si>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</si>
  <si>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</si>
  <si>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</si>
  <si>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</si>
  <si>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</si>
  <si>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</si>
  <si>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</si>
  <si>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</si>
  <si>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</si>
  <si>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</si>
  <si>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</si>
  <si>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</si>
  <si>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</si>
  <si>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</si>
  <si>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</si>
  <si>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</si>
  <si>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</si>
  <si>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</si>
  <si>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</si>
  <si>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</si>
  <si>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</si>
  <si>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</si>
  <si>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</si>
  <si>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</si>
  <si>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</si>
  <si>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</si>
  <si>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</si>
  <si>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</si>
  <si>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</si>
  <si>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</si>
  <si>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</si>
  <si>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</si>
  <si>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</si>
  <si>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</si>
  <si>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</si>
  <si>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</si>
  <si>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</si>
  <si>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</si>
  <si>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</si>
  <si>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</si>
  <si>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</si>
  <si>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</si>
  <si>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</si>
  <si>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</si>
  <si>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</si>
  <si>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</si>
  <si>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</si>
  <si>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</si>
  <si>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</si>
  <si>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</si>
  <si>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</si>
  <si>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</si>
  <si>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</si>
  <si>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</si>
  <si>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</si>
  <si>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</si>
  <si>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</si>
  <si>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</si>
  <si>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</si>
  <si>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</si>
  <si>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</si>
  <si>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</si>
  <si>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</si>
  <si>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</si>
  <si>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</si>
  <si>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</si>
  <si>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</si>
  <si>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</si>
  <si>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</si>
  <si>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</si>
  <si>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</si>
  <si>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</si>
  <si>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</si>
  <si>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</si>
  <si>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</si>
  <si>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</si>
  <si>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</si>
  <si>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</si>
  <si>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</si>
  <si>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</si>
  <si>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</si>
  <si>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</si>
  <si>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</si>
  <si>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</si>
  <si>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</si>
  <si>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</si>
  <si>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</si>
  <si>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</si>
  <si>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</si>
  <si>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</si>
  <si>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</si>
  <si>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</si>
  <si>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</si>
  <si>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</si>
  <si>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</si>
  <si>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</si>
  <si>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</si>
  <si>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</si>
  <si>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</si>
  <si>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</si>
  <si>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</si>
  <si>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</si>
  <si>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</si>
  <si>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</si>
  <si>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</si>
  <si>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</si>
  <si>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</si>
  <si>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</si>
  <si>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</si>
  <si>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</si>
  <si>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</si>
  <si>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</si>
  <si>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</si>
  <si>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</si>
  <si>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</si>
  <si>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</si>
  <si>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</si>
  <si>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</si>
  <si>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</si>
  <si>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</si>
  <si>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</si>
  <si>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</si>
  <si>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</si>
  <si>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</si>
  <si>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</si>
  <si>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</si>
  <si>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</si>
  <si>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</si>
  <si>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</si>
  <si>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</si>
  <si>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</si>
  <si>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</si>
  <si>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</si>
  <si>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</si>
  <si>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</si>
  <si>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</si>
  <si>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</si>
  <si>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</si>
  <si>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</si>
  <si>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</si>
  <si>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</si>
  <si>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</si>
  <si>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</si>
  <si>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</si>
  <si>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</si>
  <si>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</si>
  <si>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</si>
  <si>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</si>
  <si>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</si>
  <si>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</si>
  <si>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</si>
  <si>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</si>
  <si>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</si>
  <si>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</si>
  <si>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</si>
  <si>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</si>
  <si>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</si>
  <si>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</si>
  <si>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</si>
  <si>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</si>
  <si>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</si>
  <si>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</si>
  <si>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</si>
  <si>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</si>
  <si>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</si>
  <si>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</si>
  <si>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</si>
  <si>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</si>
  <si>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</si>
  <si>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</si>
  <si>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</si>
  <si>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</si>
  <si>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</si>
  <si>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</si>
  <si>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</si>
  <si>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</si>
  <si>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</si>
  <si>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</si>
  <si>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</si>
  <si>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</si>
  <si>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</si>
  <si>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</si>
  <si>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</si>
  <si>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</si>
  <si>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</si>
  <si>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</si>
  <si>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</si>
  <si>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</si>
  <si>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</si>
  <si>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</si>
  <si>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</si>
  <si>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</si>
  <si>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</si>
  <si>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</si>
  <si>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</si>
  <si>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</si>
  <si>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</si>
  <si>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</si>
  <si>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</si>
  <si>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</si>
  <si>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</si>
  <si>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</si>
  <si>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</si>
  <si>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</si>
  <si>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</si>
  <si>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</si>
  <si>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</si>
  <si>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</si>
  <si>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</si>
  <si>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</si>
  <si>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</si>
  <si>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</si>
  <si>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</si>
  <si>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</si>
  <si>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</si>
  <si>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</si>
  <si>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</si>
  <si>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</si>
  <si>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</si>
  <si>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</si>
  <si>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</si>
  <si>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</si>
  <si>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</si>
  <si>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</si>
  <si>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</si>
  <si>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</si>
  <si>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</si>
  <si>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</si>
  <si>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</si>
  <si>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</si>
  <si>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</si>
  <si>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</si>
  <si>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</si>
  <si>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</si>
  <si>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</si>
  <si>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</si>
  <si>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</si>
  <si>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</si>
  <si>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</si>
  <si>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</si>
  <si>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</si>
  <si>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</si>
  <si>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</si>
  <si>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</si>
  <si>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</si>
  <si>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</si>
  <si>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</si>
  <si>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</si>
  <si>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</si>
  <si>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</si>
  <si>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</si>
  <si>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</si>
  <si>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</si>
  <si>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</si>
  <si>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</si>
  <si>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</si>
  <si>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</si>
  <si>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</si>
  <si>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</si>
  <si>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</si>
  <si>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</si>
  <si>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</si>
  <si>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</si>
  <si>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</si>
  <si>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</si>
  <si>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</si>
  <si>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</si>
  <si>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</si>
  <si>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</si>
  <si>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</si>
  <si>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</si>
  <si>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</si>
  <si>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</si>
  <si>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</si>
  <si>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</si>
  <si>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</si>
  <si>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</si>
  <si>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</si>
  <si>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</si>
  <si>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</si>
  <si>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</si>
  <si>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</si>
  <si>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</si>
  <si>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</si>
  <si>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</si>
  <si>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</si>
  <si>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</si>
  <si>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</si>
  <si>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</si>
  <si>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</si>
  <si>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</si>
  <si>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</si>
  <si>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</si>
  <si>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</si>
  <si>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</si>
  <si>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</si>
  <si>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</si>
  <si>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</si>
  <si>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</si>
  <si>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</si>
  <si>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</si>
  <si>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</si>
  <si>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</si>
  <si>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</si>
  <si>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</si>
  <si>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</si>
  <si>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</si>
  <si>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</si>
  <si>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</si>
  <si>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</si>
  <si>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</si>
  <si>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</si>
  <si>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</si>
  <si>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</si>
  <si>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</si>
  <si>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</si>
  <si>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</si>
  <si>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</si>
  <si>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</si>
  <si>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</si>
  <si>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</si>
  <si>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</si>
  <si>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</si>
  <si>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</si>
  <si>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</si>
  <si>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</si>
  <si>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</si>
  <si>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</si>
  <si>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</si>
  <si>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</si>
  <si>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</si>
  <si>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</si>
  <si>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</si>
  <si>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</si>
  <si>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</si>
  <si>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</si>
  <si>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</si>
  <si>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</si>
  <si>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</si>
  <si>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</si>
  <si>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</si>
  <si>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</si>
  <si>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</si>
  <si>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</si>
  <si>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</si>
  <si>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</si>
  <si>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</si>
  <si>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</si>
  <si>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</si>
  <si>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</si>
  <si>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</si>
  <si>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</si>
  <si>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</si>
  <si>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</si>
  <si>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</si>
  <si>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</si>
  <si>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</si>
  <si>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</si>
  <si>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</si>
  <si>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</si>
  <si>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</si>
  <si>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</si>
  <si>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</si>
  <si>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</si>
  <si>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</si>
  <si>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</si>
  <si>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</si>
  <si>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</si>
  <si>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</si>
  <si>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</si>
  <si>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</si>
  <si>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</si>
  <si>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</si>
  <si>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</si>
  <si>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</si>
  <si>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</si>
  <si>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</si>
  <si>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</si>
  <si>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</si>
  <si>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</si>
  <si>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</si>
  <si>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</si>
  <si>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</si>
  <si>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</si>
  <si>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</si>
  <si>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</si>
  <si>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</si>
  <si>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</si>
  <si>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</si>
  <si>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</si>
  <si>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</si>
  <si>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</si>
  <si>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</si>
  <si>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</si>
  <si>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</si>
  <si>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</si>
  <si>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</si>
  <si>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</si>
  <si>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</si>
  <si>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</si>
  <si>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</si>
  <si>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</si>
  <si>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</si>
  <si>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</si>
  <si>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</si>
  <si>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</si>
  <si>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</si>
  <si>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</si>
  <si>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</si>
  <si>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</si>
  <si>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</si>
  <si>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</si>
  <si>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</si>
  <si>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</si>
  <si>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</si>
  <si>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</si>
  <si>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</si>
  <si>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</si>
  <si>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</si>
  <si>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</si>
  <si>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</si>
  <si>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</si>
  <si>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</si>
  <si>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</si>
  <si>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</si>
  <si>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</si>
  <si>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</si>
  <si>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</si>
  <si>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</si>
  <si>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</si>
  <si>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</si>
  <si>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</si>
  <si>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</si>
  <si>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</si>
  <si>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</si>
  <si>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</si>
  <si>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</si>
  <si>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</si>
  <si>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</si>
  <si>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</si>
  <si>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</si>
  <si>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</si>
  <si>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</si>
  <si>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</si>
  <si>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</si>
  <si>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</si>
  <si>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</si>
  <si>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</si>
  <si>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</si>
  <si>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</si>
  <si>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</si>
  <si>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</si>
  <si>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</si>
  <si>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</si>
  <si>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</si>
  <si>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</si>
  <si>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</si>
  <si>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</si>
  <si>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</si>
  <si>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</si>
  <si>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</si>
  <si>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</si>
  <si>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</si>
  <si>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</si>
  <si>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</si>
  <si>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</si>
  <si>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</si>
  <si>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</si>
  <si>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</si>
  <si>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</si>
  <si>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</si>
  <si>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</si>
  <si>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</si>
  <si>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</si>
  <si>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</si>
  <si>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</si>
  <si>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</si>
  <si>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</si>
  <si>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</si>
  <si>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</si>
  <si>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</si>
  <si>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</si>
  <si>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</si>
  <si>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</si>
  <si>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</si>
  <si>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</si>
  <si>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</si>
  <si>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</si>
  <si>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</si>
  <si>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</si>
  <si>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</si>
  <si>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</si>
  <si>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</si>
  <si>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</si>
  <si>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</si>
  <si>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</si>
  <si>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</si>
  <si>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</si>
  <si>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</si>
  <si>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</si>
  <si>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</si>
  <si>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</si>
  <si>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</si>
  <si>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</si>
  <si>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</si>
  <si>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</si>
  <si>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</si>
  <si>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</si>
  <si>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</si>
  <si>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</si>
  <si>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</si>
  <si>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</si>
  <si>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</si>
  <si>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</si>
  <si>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</si>
  <si>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</si>
  <si>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</si>
  <si>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</si>
  <si>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</si>
  <si>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</si>
  <si>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</si>
  <si>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</si>
  <si>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</si>
  <si>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</si>
  <si>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</si>
  <si>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</si>
  <si>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</si>
  <si>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</si>
  <si>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</si>
  <si>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</si>
  <si>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</si>
  <si>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</si>
  <si>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</si>
  <si>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</si>
  <si>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</si>
  <si>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</si>
  <si>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</si>
  <si>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</si>
  <si>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</si>
  <si>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</si>
  <si>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</si>
  <si>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</si>
  <si>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</si>
  <si>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</si>
  <si>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</si>
  <si>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</si>
  <si>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</si>
  <si>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</si>
  <si>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</si>
  <si>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</si>
  <si>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</si>
  <si>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</si>
  <si>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</si>
  <si>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</si>
  <si>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</si>
  <si>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</si>
  <si>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</si>
  <si>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</si>
  <si>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</si>
  <si>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</si>
  <si>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</si>
  <si>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</si>
  <si>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</si>
  <si>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</si>
  <si>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</si>
  <si>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</si>
  <si>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</si>
  <si>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</si>
  <si>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</si>
  <si>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</si>
  <si>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</si>
  <si>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</si>
  <si>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</si>
  <si>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</si>
  <si>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</si>
  <si>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</si>
  <si>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</si>
  <si>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</si>
  <si>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</si>
  <si>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</si>
  <si>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</si>
  <si>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</si>
  <si>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</si>
  <si>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</si>
  <si>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</si>
  <si>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</si>
  <si>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</si>
  <si>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</si>
  <si>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</si>
  <si>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</si>
  <si>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</si>
  <si>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</si>
  <si>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</si>
  <si>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</si>
  <si>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</si>
  <si>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</si>
  <si>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</si>
  <si>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</si>
  <si>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</si>
  <si>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</si>
  <si>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</si>
  <si>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</si>
  <si>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</si>
  <si>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</si>
  <si>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</si>
  <si>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</si>
  <si>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</si>
  <si>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</si>
  <si>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</si>
  <si>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</si>
  <si>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</si>
  <si>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</si>
  <si>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</si>
  <si>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</si>
  <si>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</si>
  <si>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</si>
  <si>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</si>
  <si>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</si>
  <si>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</si>
  <si>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</si>
  <si>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</si>
  <si>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</si>
  <si>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</si>
  <si>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</si>
  <si>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</si>
  <si>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</si>
  <si>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</si>
  <si>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</si>
  <si>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</si>
  <si>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</si>
  <si>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</si>
  <si>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</si>
  <si>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</si>
  <si>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</si>
  <si>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</si>
  <si>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</si>
  <si>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</si>
  <si>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</si>
  <si>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</si>
  <si>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</si>
  <si>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</si>
  <si>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</si>
  <si>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</si>
  <si>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</si>
  <si>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</si>
  <si>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</si>
  <si>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</si>
  <si>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</si>
  <si>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</si>
  <si>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</si>
  <si>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</si>
  <si>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</si>
  <si>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</si>
  <si>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</si>
  <si>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</si>
  <si>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</si>
  <si>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</si>
  <si>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</si>
  <si>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</si>
  <si>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</si>
  <si>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</si>
  <si>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</si>
  <si>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</si>
  <si>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</si>
  <si>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</si>
  <si>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</si>
  <si>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</si>
  <si>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</si>
  <si>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</si>
  <si>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</si>
  <si>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</si>
  <si>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</si>
  <si>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</si>
  <si>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</si>
  <si>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</si>
  <si>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</si>
  <si>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</si>
  <si>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</si>
  <si>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</si>
  <si>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</si>
  <si>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</si>
  <si>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</si>
  <si>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</si>
  <si>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</si>
  <si>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</si>
  <si>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</si>
  <si>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</si>
  <si>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</si>
  <si>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</si>
  <si>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</si>
  <si>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</si>
  <si>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</si>
  <si>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</si>
  <si>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</si>
  <si>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</si>
  <si>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</si>
  <si>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</si>
  <si>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</si>
  <si>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</si>
  <si>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</si>
  <si>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</si>
  <si>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</si>
  <si>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</si>
  <si>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</si>
  <si>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</si>
  <si>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</si>
  <si>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</si>
  <si>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</si>
  <si>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</si>
  <si>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</si>
  <si>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</si>
  <si>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</si>
  <si>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</si>
  <si>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</si>
  <si>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</si>
  <si>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</si>
  <si>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</si>
  <si>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</si>
  <si>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</si>
  <si>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</si>
  <si>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</si>
  <si>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</si>
  <si>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</si>
  <si>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</si>
  <si>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</si>
  <si>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</si>
  <si>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</si>
  <si>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</si>
  <si>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</si>
  <si>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</si>
  <si>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</si>
  <si>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</si>
  <si>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</si>
  <si>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</si>
  <si>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</si>
  <si>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</si>
  <si>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</si>
  <si>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</si>
  <si>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</si>
  <si>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</si>
  <si>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</si>
  <si>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</si>
  <si>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</si>
  <si>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</si>
  <si>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</si>
  <si>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</si>
  <si>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</si>
  <si>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</si>
  <si>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</si>
  <si>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</si>
  <si>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</si>
  <si>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</si>
  <si>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</si>
  <si>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</si>
  <si>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</si>
  <si>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</si>
  <si>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</si>
  <si>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</si>
  <si>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</si>
  <si>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</si>
  <si>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</si>
  <si>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</si>
  <si>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</si>
  <si>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</si>
  <si>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</si>
  <si>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</si>
  <si>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</si>
  <si>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</si>
  <si>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</si>
  <si>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</si>
  <si>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</si>
  <si>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</si>
  <si>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</si>
  <si>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</si>
  <si>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</si>
  <si>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</si>
  <si>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</si>
  <si>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</si>
  <si>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</si>
  <si>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</si>
  <si>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</si>
  <si>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</si>
  <si>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</si>
  <si>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</si>
  <si>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</si>
  <si>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</si>
  <si>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</si>
  <si>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</si>
  <si>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</si>
  <si>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</si>
  <si>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</si>
  <si>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</si>
  <si>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</si>
  <si>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</si>
  <si>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</si>
  <si>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</si>
  <si>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</si>
  <si>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</si>
  <si>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</si>
  <si>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</si>
  <si>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</si>
  <si>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</si>
  <si>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</si>
  <si>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</si>
  <si>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</si>
  <si>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</si>
  <si>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</si>
  <si>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</si>
  <si>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</si>
  <si>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</si>
  <si>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</si>
  <si>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</si>
  <si>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</si>
  <si>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</si>
  <si>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</si>
  <si>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</si>
  <si>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</si>
  <si>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</si>
  <si>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</si>
  <si>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</si>
  <si>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</si>
  <si>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</si>
  <si>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</si>
  <si>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</si>
  <si>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</si>
  <si>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</si>
  <si>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</si>
  <si>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</si>
  <si>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</si>
  <si>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</si>
  <si>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</si>
  <si>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</si>
  <si>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</si>
  <si>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</si>
  <si>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</si>
  <si>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</si>
  <si>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</si>
  <si>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</si>
  <si>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</si>
  <si>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</si>
  <si>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</si>
  <si>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</si>
  <si>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</si>
  <si>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</si>
  <si>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</si>
  <si>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</si>
  <si>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</si>
  <si>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</si>
  <si>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</si>
  <si>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</si>
  <si>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</si>
  <si>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</si>
  <si>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</si>
  <si>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</si>
  <si>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</si>
  <si>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</si>
  <si>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</si>
  <si>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</si>
  <si>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</si>
  <si>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</si>
  <si>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</si>
  <si>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</si>
  <si>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</si>
  <si>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</si>
  <si>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</si>
  <si>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</si>
  <si>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</si>
  <si>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</si>
  <si>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</si>
  <si>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</si>
  <si>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</si>
  <si>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</si>
  <si>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</si>
  <si>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</si>
  <si>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</si>
  <si>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</si>
  <si>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</si>
  <si>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</si>
  <si>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</si>
  <si>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</si>
  <si>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</si>
  <si>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</si>
  <si>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</si>
  <si>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</si>
  <si>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</si>
  <si>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</si>
  <si>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</si>
  <si>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</si>
  <si>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</si>
  <si>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</si>
  <si>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</si>
  <si>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</si>
  <si>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</si>
  <si>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</si>
  <si>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</si>
  <si>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</si>
  <si>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</si>
  <si>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</si>
  <si>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</si>
  <si>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</si>
  <si>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</si>
  <si>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</si>
  <si>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</si>
  <si>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</si>
  <si>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</si>
  <si>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</si>
  <si>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</si>
  <si>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</si>
  <si>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</si>
  <si>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</si>
  <si>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</si>
  <si>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</si>
  <si>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</si>
  <si>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</si>
  <si>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</si>
  <si>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</si>
  <si>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</si>
  <si>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</si>
  <si>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</si>
  <si>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</si>
  <si>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</si>
  <si>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</si>
  <si>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</si>
  <si>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</si>
  <si>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</si>
  <si>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</si>
  <si>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</si>
  <si>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</si>
  <si>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</si>
  <si>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</si>
  <si>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</si>
  <si>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</si>
  <si>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</si>
  <si>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</si>
  <si>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</si>
  <si>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</si>
  <si>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</si>
  <si>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</si>
  <si>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</si>
  <si>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</si>
  <si>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</si>
  <si>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</si>
  <si>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</si>
  <si>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</si>
  <si>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</si>
  <si>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</si>
  <si>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</si>
  <si>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</si>
  <si>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</si>
  <si>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</si>
  <si>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</si>
  <si>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</si>
  <si>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</si>
  <si>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</si>
  <si>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</si>
  <si>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</si>
  <si>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</si>
  <si>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</si>
  <si>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</si>
  <si>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</si>
  <si>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</si>
  <si>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</si>
  <si>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</si>
  <si>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</si>
  <si>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</si>
  <si>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</si>
  <si>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</si>
  <si>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</si>
  <si>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</si>
  <si>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</si>
  <si>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</si>
  <si>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</si>
  <si>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</si>
  <si>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</si>
  <si>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</si>
  <si>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</si>
  <si>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</si>
  <si>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</si>
  <si>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</si>
  <si>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</si>
  <si>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</si>
  <si>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</si>
  <si>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</si>
  <si>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</si>
  <si>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</si>
  <si>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</si>
  <si>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</si>
  <si>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</si>
  <si>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</si>
  <si>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</si>
  <si>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</si>
  <si>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</si>
  <si>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</si>
  <si>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</si>
  <si>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</si>
  <si>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</si>
  <si>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</si>
  <si>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</si>
  <si>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</si>
  <si>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</si>
  <si>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</si>
  <si>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</si>
  <si>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</si>
  <si>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</si>
  <si>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</si>
  <si>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</si>
  <si>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</si>
  <si>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</si>
  <si>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</si>
  <si>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</si>
  <si>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</si>
  <si>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</si>
  <si>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</si>
  <si>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</si>
  <si>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</si>
  <si>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</si>
  <si>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</si>
  <si>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</si>
  <si>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</si>
  <si>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</si>
  <si>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</si>
  <si>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</si>
  <si>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</si>
  <si>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</si>
  <si>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</si>
  <si>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</si>
  <si>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</si>
  <si>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</si>
  <si>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</si>
  <si>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</si>
  <si>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</si>
  <si>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</si>
  <si>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</si>
  <si>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</si>
  <si>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</si>
  <si>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</si>
  <si>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</si>
  <si>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</si>
  <si>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</si>
  <si>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</si>
  <si>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</si>
  <si>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</si>
  <si>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</si>
  <si>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</si>
  <si>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</si>
  <si>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</si>
  <si>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</si>
  <si>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</si>
  <si>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</si>
  <si>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</si>
  <si>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</si>
  <si>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</si>
  <si>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</si>
  <si>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</si>
  <si>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</si>
  <si>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</si>
  <si>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</si>
  <si>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</si>
  <si>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</si>
  <si>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</si>
  <si>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</si>
  <si>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</si>
  <si>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</si>
  <si>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</si>
  <si>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</si>
  <si>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</si>
  <si>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</si>
  <si>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</si>
  <si>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</si>
  <si>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</si>
  <si>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</si>
  <si>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</si>
  <si>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</si>
  <si>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</si>
  <si>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</si>
  <si>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</si>
  <si>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</si>
  <si>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</si>
  <si>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</si>
  <si>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</si>
  <si>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</si>
  <si>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</si>
  <si>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</si>
  <si>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</si>
  <si>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</si>
  <si>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</si>
  <si>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</si>
  <si>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</si>
  <si>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</si>
  <si>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</si>
  <si>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</si>
  <si>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</si>
  <si>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</si>
  <si>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</si>
  <si>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</si>
  <si>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</si>
  <si>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</si>
  <si>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</si>
  <si>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</si>
  <si>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</si>
  <si>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</si>
  <si>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</si>
  <si>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</si>
  <si>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</si>
  <si>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</si>
  <si>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</si>
  <si>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</si>
  <si>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</si>
  <si>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</si>
  <si>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</si>
  <si>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</si>
  <si>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</si>
  <si>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</si>
  <si>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</si>
  <si>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</si>
  <si>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</si>
  <si>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</si>
  <si>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</si>
  <si>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</si>
  <si>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</si>
  <si>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</si>
  <si>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</si>
  <si>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</si>
  <si>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</si>
  <si>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</si>
  <si>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</si>
  <si>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</si>
  <si>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</si>
  <si>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</si>
  <si>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</si>
  <si>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</si>
  <si>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</si>
  <si>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</si>
  <si>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</si>
  <si>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</si>
  <si>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</si>
  <si>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</si>
  <si>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</si>
  <si>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</si>
  <si>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</si>
  <si>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</si>
  <si>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</si>
  <si>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</si>
  <si>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</si>
  <si>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</si>
  <si>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</si>
  <si>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</si>
  <si>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</si>
  <si>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</si>
  <si>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</si>
  <si>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</si>
  <si>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</si>
  <si>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</si>
  <si>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</si>
  <si>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</si>
  <si>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</si>
  <si>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</si>
  <si>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</si>
  <si>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</si>
  <si>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</si>
  <si>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</si>
  <si>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</si>
  <si>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</si>
  <si>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</si>
  <si>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</si>
  <si>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</si>
  <si>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</si>
  <si>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</si>
  <si>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</si>
  <si>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</si>
  <si>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</si>
  <si>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</si>
  <si>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</si>
  <si>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</si>
  <si>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</si>
  <si>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</si>
  <si>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</si>
  <si>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</si>
  <si>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</si>
  <si>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</si>
  <si>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</si>
  <si>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</si>
  <si>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</si>
  <si>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</si>
  <si>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</si>
  <si>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</si>
  <si>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</si>
  <si>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</si>
  <si>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</si>
  <si>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</si>
  <si>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</si>
  <si>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</si>
  <si>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</si>
  <si>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</si>
  <si>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</si>
  <si>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</si>
  <si>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</si>
  <si>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</si>
  <si>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</si>
  <si>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</si>
  <si>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</si>
  <si>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</si>
  <si>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</si>
  <si>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</si>
  <si>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</si>
  <si>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</si>
  <si>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</si>
  <si>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</si>
  <si>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</si>
  <si>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</si>
  <si>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</si>
  <si>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</si>
  <si>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</si>
  <si>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</si>
  <si>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</si>
  <si>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</si>
  <si>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</si>
  <si>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</si>
  <si>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</si>
  <si>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</si>
  <si>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</si>
  <si>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</si>
  <si>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</si>
  <si>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</si>
  <si>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</si>
  <si>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</si>
  <si>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</si>
  <si>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</si>
  <si>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</si>
  <si>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</si>
  <si>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</si>
  <si>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</si>
  <si>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</si>
  <si>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</si>
  <si>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</si>
  <si>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</si>
  <si>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</si>
  <si>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</si>
  <si>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</si>
  <si>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</si>
  <si>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</si>
  <si>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</si>
  <si>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</si>
  <si>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</si>
  <si>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</si>
  <si>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</si>
  <si>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</si>
  <si>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</si>
  <si>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</si>
  <si>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</si>
  <si>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</si>
  <si>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</si>
  <si>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</si>
  <si>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</si>
  <si>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</si>
  <si>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</si>
  <si>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</si>
  <si>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</si>
  <si>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</si>
  <si>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</si>
  <si>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</si>
  <si>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</si>
  <si>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</si>
  <si>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</si>
  <si>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</si>
  <si>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</si>
  <si>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</si>
  <si>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</si>
  <si>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</si>
  <si>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</si>
  <si>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</si>
  <si>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</si>
  <si>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</si>
  <si>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</si>
  <si>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</si>
  <si>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</si>
  <si>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</si>
  <si>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</si>
  <si>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</si>
  <si>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</si>
  <si>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</si>
  <si>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</si>
  <si>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</si>
  <si>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</si>
  <si>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</si>
  <si>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</si>
  <si>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</si>
  <si>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</si>
  <si>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</si>
  <si>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</si>
  <si>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</si>
  <si>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</si>
  <si>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</si>
  <si>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</si>
  <si>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</si>
  <si>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</si>
  <si>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</si>
  <si>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</si>
  <si>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</si>
  <si>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</si>
  <si>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</si>
  <si>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</si>
  <si>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</si>
  <si>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</si>
  <si>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</si>
  <si>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</si>
  <si>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</si>
  <si>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</si>
  <si>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</si>
  <si>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</si>
  <si>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</si>
  <si>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</si>
  <si>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</si>
  <si>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</si>
  <si>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</si>
  <si>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</si>
  <si>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</si>
  <si>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</si>
  <si>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</si>
  <si>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</si>
  <si>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</si>
  <si>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</si>
  <si>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</si>
  <si>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</si>
  <si>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</si>
  <si>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</si>
  <si>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</si>
  <si>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</si>
  <si>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</si>
  <si>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</si>
  <si>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</si>
  <si>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</si>
  <si>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</si>
  <si>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</si>
  <si>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</si>
  <si>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</si>
  <si>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</si>
  <si>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</si>
  <si>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</si>
  <si>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</si>
  <si>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</si>
  <si>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</si>
  <si>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</si>
  <si>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</si>
  <si>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</si>
  <si>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</si>
  <si>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</si>
  <si>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</si>
  <si>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</si>
  <si>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</si>
  <si>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</si>
  <si>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</si>
  <si>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</si>
  <si>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</si>
  <si>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</si>
  <si>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</si>
  <si>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</si>
  <si>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</si>
  <si>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</si>
  <si>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</si>
  <si>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</si>
  <si>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</si>
  <si>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</si>
  <si>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</si>
  <si>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</si>
  <si>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</si>
  <si>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</si>
  <si>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</si>
  <si>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</si>
  <si>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</si>
  <si>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</si>
  <si>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</si>
  <si>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</si>
  <si>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</si>
  <si>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</si>
  <si>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</si>
  <si>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</si>
  <si>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</si>
  <si>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</si>
  <si>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</si>
  <si>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</si>
  <si>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</si>
  <si>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</si>
  <si>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</si>
  <si>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</si>
  <si>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</si>
  <si>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</si>
  <si>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</si>
  <si>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</si>
  <si>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</si>
  <si>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</si>
  <si>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</si>
  <si>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</si>
  <si>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</si>
  <si>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</si>
  <si>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</si>
  <si>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</si>
  <si>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</si>
  <si>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</si>
  <si>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</si>
  <si>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</si>
  <si>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</si>
  <si>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</si>
  <si>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</si>
  <si>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</si>
  <si>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</si>
  <si>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</si>
  <si>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</si>
  <si>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</si>
  <si>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</si>
  <si>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</si>
  <si>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</si>
  <si>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</si>
  <si>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</si>
  <si>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</si>
  <si>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</si>
  <si>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</si>
  <si>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</si>
  <si>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</si>
  <si>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</si>
  <si>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</si>
  <si>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</si>
  <si>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</si>
  <si>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</si>
  <si>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</si>
  <si>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</si>
  <si>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</si>
  <si>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</si>
  <si>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</si>
  <si>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</si>
  <si>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</si>
  <si>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</si>
  <si>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</si>
  <si>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</si>
  <si>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</si>
  <si>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</si>
  <si>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</si>
  <si>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</si>
  <si>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</si>
  <si>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</si>
  <si>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</si>
  <si>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</si>
  <si>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</si>
  <si>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</si>
  <si>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</si>
  <si>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</si>
  <si>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</si>
  <si>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</si>
  <si>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</si>
  <si>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</si>
  <si>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</si>
  <si>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</si>
  <si>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</si>
  <si>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</si>
  <si>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</si>
  <si>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</si>
  <si>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</si>
  <si>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</si>
  <si>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</si>
  <si>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</si>
  <si>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</si>
  <si>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</si>
  <si>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</si>
  <si>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</si>
  <si>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</si>
  <si>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</si>
  <si>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</si>
  <si>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</si>
  <si>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</si>
  <si>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</si>
  <si>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</si>
  <si>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</si>
  <si>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</si>
  <si>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</si>
  <si>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</si>
  <si>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</si>
  <si>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</si>
  <si>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</si>
  <si>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</si>
  <si>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</si>
  <si>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</si>
  <si>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</si>
  <si>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</si>
  <si>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</si>
  <si>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</si>
  <si>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</si>
  <si>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</si>
  <si>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</si>
  <si>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</si>
  <si>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</si>
  <si>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</si>
  <si>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</si>
  <si>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</si>
  <si>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</si>
  <si>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</si>
  <si>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</si>
  <si>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</si>
  <si>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</si>
  <si>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</si>
  <si>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</si>
  <si>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</si>
  <si>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</si>
  <si>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</si>
  <si>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</si>
  <si>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</si>
  <si>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</si>
  <si>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</si>
  <si>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</si>
  <si>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</si>
  <si>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</si>
  <si>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</si>
  <si>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</si>
  <si>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</si>
  <si>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</si>
  <si>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</si>
  <si>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</si>
  <si>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</si>
  <si>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</si>
  <si>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</si>
  <si>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</si>
  <si>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</si>
  <si>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</si>
  <si>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</si>
  <si>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</si>
  <si>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</si>
  <si>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</si>
  <si>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</si>
  <si>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</si>
  <si>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</si>
  <si>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</si>
  <si>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</si>
  <si>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</si>
  <si>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</si>
  <si>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</si>
  <si>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</si>
  <si>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</si>
  <si>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</si>
  <si>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</si>
  <si>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</si>
  <si>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</si>
  <si>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</si>
  <si>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</si>
  <si>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</si>
  <si>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</si>
  <si>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</si>
  <si>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</si>
  <si>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</si>
  <si>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</si>
  <si>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</si>
  <si>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</si>
  <si>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</si>
  <si>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</si>
  <si>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</si>
  <si>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</si>
  <si>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</si>
  <si>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</si>
  <si>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</si>
  <si>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</si>
  <si>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</si>
  <si>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</si>
  <si>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</si>
  <si>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</si>
  <si>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</si>
  <si>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</si>
  <si>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</si>
  <si>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</si>
  <si>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</si>
  <si>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</si>
  <si>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</si>
  <si>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</si>
  <si>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</si>
  <si>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</si>
  <si>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</si>
  <si>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</si>
  <si>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</si>
  <si>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</si>
  <si>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</si>
  <si>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</si>
  <si>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</si>
  <si>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</si>
  <si>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</si>
  <si>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</si>
  <si>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</si>
  <si>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</si>
  <si>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</si>
  <si>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</si>
  <si>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</si>
  <si>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</si>
  <si>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</si>
  <si>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</si>
  <si>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</si>
  <si>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</si>
  <si>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</si>
  <si>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</si>
  <si>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</si>
  <si>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</si>
  <si>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</si>
  <si>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</si>
  <si>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</si>
  <si>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</si>
  <si>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</si>
  <si>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</si>
  <si>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</si>
  <si>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</si>
  <si>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</si>
  <si>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</si>
  <si>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</si>
  <si>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</si>
  <si>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</si>
  <si>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</si>
  <si>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</si>
  <si>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</si>
  <si>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</si>
  <si>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</si>
  <si>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</si>
  <si>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</si>
  <si>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</si>
  <si>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</si>
  <si>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</si>
  <si>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</si>
  <si>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</si>
  <si>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</si>
  <si>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</si>
  <si>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</si>
  <si>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</si>
  <si>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</si>
  <si>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</si>
  <si>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</si>
  <si>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</si>
  <si>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</si>
  <si>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</si>
  <si>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</si>
  <si>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</si>
  <si>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</si>
  <si>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</si>
  <si>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</si>
  <si>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</si>
  <si>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</si>
  <si>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</si>
  <si>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</si>
  <si>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</si>
  <si>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</si>
  <si>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</si>
  <si>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</si>
  <si>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</si>
  <si>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</si>
  <si>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</si>
  <si>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</si>
  <si>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</si>
  <si>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</si>
  <si>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</si>
  <si>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</si>
  <si>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</si>
  <si>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</si>
  <si>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</si>
  <si>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</si>
  <si>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</si>
  <si>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</si>
  <si>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</si>
  <si>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</si>
  <si>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</si>
  <si>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</si>
  <si>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</si>
  <si>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</si>
  <si>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</si>
  <si>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</si>
  <si>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</si>
  <si>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</si>
  <si>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</si>
  <si>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</si>
  <si>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</si>
  <si>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</si>
  <si>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</si>
  <si>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</si>
  <si>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</si>
  <si>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</si>
  <si>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</si>
  <si>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</si>
  <si>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</si>
  <si>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</si>
  <si>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</si>
  <si>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</si>
  <si>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</si>
  <si>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</si>
  <si>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</si>
  <si>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</si>
  <si>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</si>
  <si>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</si>
  <si>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</si>
  <si>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</si>
  <si>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</si>
  <si>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</si>
  <si>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</si>
  <si>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</si>
  <si>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</si>
  <si>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</si>
  <si>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</si>
  <si>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</si>
  <si>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</si>
  <si>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</si>
  <si>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</si>
  <si>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</si>
  <si>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</si>
  <si>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</si>
  <si>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</si>
  <si>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</si>
  <si>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</si>
  <si>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</si>
  <si>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</si>
  <si>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</si>
  <si>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</si>
  <si>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</si>
  <si>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</si>
  <si>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</si>
  <si>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</si>
  <si>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</si>
  <si>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</si>
  <si>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</si>
  <si>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</si>
  <si>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</si>
  <si>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</si>
  <si>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</si>
  <si>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</si>
  <si>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</si>
  <si>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</si>
  <si>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</si>
  <si>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</si>
  <si>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</si>
  <si>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</si>
  <si>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</si>
  <si>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</si>
  <si>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</si>
  <si>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</si>
  <si>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</si>
  <si>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</si>
  <si>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</si>
  <si>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</si>
  <si>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</si>
  <si>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</si>
  <si>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</si>
  <si>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</si>
  <si>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</si>
  <si>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</si>
  <si>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</si>
  <si>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</si>
  <si>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</si>
  <si>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</si>
  <si>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</si>
  <si>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</si>
  <si>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</si>
  <si>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</si>
  <si>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</si>
  <si>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</si>
  <si>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</si>
  <si>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</si>
  <si>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</si>
  <si>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</si>
  <si>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</si>
  <si>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</si>
  <si>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</si>
  <si>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</si>
  <si>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</si>
  <si>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</si>
  <si>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</si>
  <si>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</si>
  <si>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</si>
  <si>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</si>
  <si>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</si>
  <si>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</si>
  <si>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</si>
  <si>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</si>
  <si>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</si>
  <si>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</si>
  <si>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</si>
  <si>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</si>
  <si>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</si>
  <si>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</si>
  <si>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</si>
  <si>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</si>
  <si>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</si>
  <si>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</si>
  <si>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</si>
  <si>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</si>
  <si>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</si>
  <si>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</si>
  <si>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</si>
  <si>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</si>
  <si>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</si>
  <si>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</si>
  <si>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</si>
  <si>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</si>
  <si>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</si>
  <si>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</si>
  <si>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</si>
  <si>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</si>
  <si>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</si>
  <si>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</si>
  <si>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</si>
  <si>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</si>
  <si>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</si>
  <si>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</si>
  <si>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</si>
  <si>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</si>
  <si>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</si>
  <si>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</si>
  <si>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</si>
  <si>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</si>
  <si>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</si>
  <si>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</si>
  <si>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</si>
  <si>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</si>
  <si>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</si>
  <si>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</si>
  <si>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</si>
  <si>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</si>
  <si>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</si>
  <si>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</si>
  <si>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</si>
  <si>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</si>
  <si>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</si>
  <si>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</si>
  <si>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</si>
  <si>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</si>
  <si>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</si>
  <si>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</si>
  <si>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</si>
  <si>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</si>
  <si>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</si>
  <si>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</si>
  <si>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</si>
  <si>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</si>
  <si>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</si>
  <si>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</si>
  <si>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</si>
  <si>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</si>
  <si>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</si>
  <si>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</si>
  <si>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</si>
  <si>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</si>
  <si>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</si>
  <si>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</si>
  <si>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</si>
  <si>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</si>
  <si>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</si>
  <si>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</si>
  <si>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</si>
  <si>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</si>
  <si>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</si>
  <si>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</si>
  <si>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</si>
  <si>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</si>
  <si>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</si>
  <si>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</si>
  <si>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</si>
  <si>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</si>
  <si>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</si>
  <si>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</si>
  <si>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</si>
  <si>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</si>
  <si>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</si>
  <si>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</si>
  <si>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</si>
  <si>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</si>
  <si>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</si>
  <si>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</si>
  <si>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</si>
  <si>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</si>
  <si>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</si>
  <si>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</si>
  <si>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</si>
  <si>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</si>
  <si>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</si>
  <si>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</si>
  <si>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</si>
  <si>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</si>
  <si>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</si>
  <si>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</si>
  <si>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</si>
  <si>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</si>
  <si>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</si>
  <si>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</si>
  <si>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</si>
  <si>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</si>
  <si>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</si>
  <si>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</si>
  <si>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</si>
  <si>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</si>
  <si>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</si>
  <si>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</si>
  <si>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</si>
  <si>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</si>
  <si>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</si>
  <si>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</si>
  <si>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</si>
  <si>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</si>
  <si>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</si>
  <si>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</si>
  <si>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</si>
  <si>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</si>
  <si>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</si>
  <si>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</si>
  <si>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</si>
  <si>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</si>
  <si>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</si>
  <si>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</si>
  <si>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</si>
  <si>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</si>
  <si>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</si>
  <si>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</si>
  <si>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</si>
  <si>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</si>
  <si>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</si>
  <si>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</si>
  <si>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</si>
  <si>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</si>
  <si>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</si>
  <si>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</si>
  <si>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</si>
  <si>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</si>
  <si>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</si>
  <si>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</si>
  <si>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</si>
  <si>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</si>
  <si>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</si>
  <si>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</si>
  <si>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</si>
  <si>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</si>
  <si>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</si>
  <si>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</si>
  <si>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</si>
  <si>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</si>
  <si>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</si>
  <si>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</si>
  <si>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</si>
  <si>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</si>
  <si>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</si>
  <si>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</si>
  <si>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</si>
  <si>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</si>
  <si>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</si>
  <si>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</si>
  <si>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</si>
  <si>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</si>
  <si>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</si>
  <si>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</si>
  <si>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</si>
  <si>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</si>
  <si>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</si>
  <si>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</si>
  <si>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</si>
  <si>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</si>
  <si>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</si>
  <si>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</si>
  <si>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</si>
  <si>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</si>
  <si>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</si>
  <si>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</si>
  <si>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</si>
  <si>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</si>
  <si>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</si>
  <si>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</si>
  <si>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</si>
  <si>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</si>
  <si>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</si>
  <si>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</si>
  <si>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</si>
  <si>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</si>
  <si>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</si>
  <si>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</si>
  <si>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</si>
  <si>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</si>
  <si>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</si>
  <si>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</si>
  <si>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</si>
  <si>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</si>
  <si>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</si>
  <si>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</si>
  <si>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</si>
  <si>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</si>
  <si>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</si>
  <si>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</si>
  <si>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</si>
  <si>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</si>
  <si>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</si>
  <si>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</si>
  <si>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</si>
  <si>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</si>
  <si>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</si>
  <si>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</si>
  <si>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</si>
  <si>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</si>
  <si>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</si>
  <si>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</si>
  <si>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</si>
  <si>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</si>
  <si>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</si>
  <si>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</si>
  <si>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</si>
  <si>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</si>
  <si>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</si>
  <si>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</si>
  <si>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</si>
  <si>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</si>
  <si>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</si>
  <si>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</si>
  <si>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</si>
  <si>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</si>
  <si>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</si>
  <si>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</si>
  <si>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</si>
  <si>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</si>
  <si>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</si>
  <si>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</si>
  <si>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</si>
  <si>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</si>
  <si>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</si>
  <si>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</si>
  <si>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</si>
  <si>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</si>
  <si>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</si>
  <si>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</si>
  <si>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</si>
  <si>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</si>
  <si>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</si>
  <si>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</si>
  <si>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</si>
  <si>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</si>
  <si>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</si>
  <si>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</si>
  <si>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</si>
  <si>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</si>
  <si>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</si>
  <si>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</si>
  <si>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</si>
  <si>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</si>
  <si>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</si>
  <si>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</si>
  <si>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</si>
  <si>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</si>
  <si>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</si>
  <si>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</si>
  <si>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</si>
  <si>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</si>
  <si>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</si>
  <si>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</si>
  <si>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</si>
  <si>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</si>
  <si>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</si>
  <si>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</si>
  <si>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</si>
  <si>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</si>
  <si>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</si>
  <si>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</si>
  <si>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</si>
  <si>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</si>
  <si>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</si>
  <si>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</si>
  <si>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</si>
  <si>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</si>
  <si>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</si>
  <si>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</si>
  <si>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</si>
  <si>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</si>
  <si>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</si>
  <si>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</si>
  <si>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</si>
  <si>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</si>
  <si>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</si>
  <si>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</si>
  <si>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</si>
  <si>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</si>
  <si>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</si>
  <si>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</si>
  <si>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</si>
  <si>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</si>
  <si>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</si>
  <si>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</si>
  <si>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</si>
  <si>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</si>
  <si>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</si>
  <si>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</si>
  <si>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</si>
  <si>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</si>
  <si>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</si>
  <si>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</si>
  <si>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</si>
  <si>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</si>
  <si>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</si>
  <si>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</si>
  <si>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</si>
  <si>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</si>
  <si>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</si>
  <si>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</si>
  <si>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</si>
  <si>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</si>
  <si>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</si>
  <si>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</si>
  <si>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</si>
  <si>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</si>
  <si>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</si>
  <si>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</si>
  <si>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</si>
  <si>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</si>
  <si>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</si>
  <si>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</si>
  <si>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</si>
  <si>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</si>
  <si>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</si>
  <si>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</si>
  <si>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</si>
  <si>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</si>
  <si>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</si>
  <si>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</si>
  <si>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</si>
  <si>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</si>
  <si>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</si>
  <si>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</si>
  <si>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</si>
  <si>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</si>
  <si>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</si>
  <si>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</si>
  <si>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</si>
  <si>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</si>
  <si>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</si>
  <si>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</si>
  <si>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</si>
  <si>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</si>
  <si>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</si>
  <si>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</si>
  <si>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</si>
  <si>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</si>
  <si>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</si>
  <si>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</si>
  <si>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</si>
  <si>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</si>
  <si>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</si>
  <si>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</si>
  <si>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</si>
  <si>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</si>
  <si>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</si>
  <si>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</si>
  <si>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</si>
  <si>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</si>
  <si>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</si>
  <si>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</si>
  <si>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</si>
  <si>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</si>
  <si>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</si>
  <si>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</si>
  <si>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</si>
  <si>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</si>
  <si>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</si>
  <si>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</si>
  <si>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</si>
  <si>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</si>
  <si>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</si>
  <si>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</si>
  <si>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</si>
  <si>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</si>
  <si>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</si>
  <si>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</si>
  <si>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</si>
  <si>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</si>
  <si>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</si>
  <si>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</si>
  <si>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</si>
  <si>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</si>
  <si>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</si>
  <si>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</si>
  <si>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</si>
  <si>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</si>
  <si>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</si>
  <si>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</si>
  <si>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</si>
  <si>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</si>
  <si>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</si>
  <si>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</si>
  <si>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</si>
  <si>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</si>
  <si>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</si>
  <si>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</si>
  <si>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</si>
  <si>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</si>
  <si>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</si>
  <si>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</si>
  <si>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</si>
  <si>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</si>
  <si>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</si>
  <si>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</si>
  <si>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</si>
  <si>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</si>
  <si>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</si>
  <si>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</si>
  <si>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</si>
  <si>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</si>
  <si>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</si>
  <si>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</si>
  <si>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</si>
  <si>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</si>
  <si>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</si>
  <si>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</si>
  <si>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</si>
  <si>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</si>
  <si>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</si>
  <si>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</si>
  <si>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</si>
  <si>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</si>
  <si>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</si>
  <si>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</si>
  <si>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</si>
  <si>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</si>
  <si>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</si>
  <si>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</si>
  <si>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</si>
  <si>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</si>
  <si>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</si>
  <si>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</si>
  <si>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</si>
  <si>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</si>
  <si>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</si>
  <si>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</si>
  <si>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</si>
  <si>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</si>
  <si>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</si>
  <si>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</si>
  <si>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</si>
  <si>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</si>
  <si>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</si>
  <si>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</si>
  <si>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</si>
  <si>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</si>
  <si>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</si>
  <si>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</si>
  <si>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</si>
  <si>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</si>
  <si>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</si>
  <si>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</si>
  <si>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</si>
  <si>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</si>
  <si>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</si>
  <si>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</si>
  <si>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</si>
  <si>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</si>
  <si>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</si>
  <si>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</si>
  <si>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</si>
  <si>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</si>
  <si>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</si>
  <si>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</si>
  <si>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</si>
  <si>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</si>
  <si>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</si>
  <si>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</si>
  <si>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</si>
  <si>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</si>
  <si>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</si>
  <si>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</si>
  <si>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</si>
  <si>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</si>
  <si>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</si>
  <si>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</si>
  <si>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</si>
  <si>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</si>
  <si>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</si>
  <si>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</si>
  <si>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</si>
  <si>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</si>
  <si>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</si>
  <si>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</si>
  <si>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</si>
  <si>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</si>
  <si>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</si>
  <si>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</si>
  <si>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</si>
  <si>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</si>
  <si>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</si>
  <si>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</si>
  <si>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</si>
  <si>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</si>
  <si>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</si>
  <si>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</si>
  <si>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</si>
  <si>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</si>
  <si>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</si>
  <si>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</si>
  <si>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</si>
  <si>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</si>
  <si>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</si>
  <si>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</si>
  <si>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</si>
  <si>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</si>
  <si>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</si>
  <si>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</si>
  <si>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</si>
  <si>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</si>
  <si>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</si>
  <si>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</si>
  <si>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</si>
  <si>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</si>
  <si>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</si>
  <si>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</si>
  <si>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</si>
  <si>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</si>
  <si>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</si>
  <si>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</si>
  <si>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</si>
  <si>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</si>
  <si>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</si>
  <si>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</si>
  <si>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</si>
  <si>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</si>
  <si>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</si>
  <si>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</si>
  <si>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</si>
  <si>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</si>
  <si>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</si>
  <si>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</si>
  <si>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</si>
  <si>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</si>
  <si>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</si>
  <si>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</si>
  <si>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</si>
  <si>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</si>
  <si>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</si>
  <si>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</si>
  <si>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</si>
  <si>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</si>
  <si>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</si>
  <si>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</si>
  <si>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</si>
  <si>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</si>
  <si>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</si>
  <si>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</si>
  <si>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</si>
  <si>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</si>
  <si>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</si>
  <si>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</si>
  <si>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</si>
  <si>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</si>
  <si>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</si>
  <si>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</si>
  <si>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</si>
  <si>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</si>
  <si>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</si>
  <si>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</si>
  <si>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</si>
  <si>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</si>
  <si>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</si>
  <si>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</si>
  <si>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</si>
  <si>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</si>
  <si>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</si>
  <si>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</si>
  <si>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</si>
  <si>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</si>
  <si>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</si>
  <si>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</si>
  <si>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</si>
  <si>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</si>
  <si>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</si>
  <si>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</si>
  <si>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</si>
  <si>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</si>
  <si>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</si>
  <si>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</si>
  <si>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</si>
  <si>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</si>
  <si>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</si>
  <si>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</si>
  <si>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</si>
  <si>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</si>
  <si>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</si>
  <si>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</si>
  <si>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</si>
  <si>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</si>
  <si>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</si>
  <si>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</si>
  <si>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</si>
  <si>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</si>
  <si>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</si>
  <si>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</si>
  <si>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</si>
  <si>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</si>
  <si>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</si>
  <si>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</si>
  <si>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</si>
  <si>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</si>
  <si>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</si>
  <si>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</si>
  <si>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</si>
  <si>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</si>
  <si>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</si>
  <si>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</si>
  <si>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</si>
  <si>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</si>
  <si>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</si>
  <si>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</si>
  <si>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</si>
  <si>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</si>
  <si>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</si>
  <si>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</si>
  <si>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</si>
  <si>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</si>
  <si>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</si>
  <si>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</si>
  <si>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</si>
  <si>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</si>
  <si>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</si>
  <si>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</si>
  <si>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</si>
  <si>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</si>
  <si>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</si>
  <si>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</si>
  <si>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</si>
  <si>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</si>
  <si>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</si>
  <si>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</si>
  <si>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</si>
  <si>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</si>
  <si>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</si>
  <si>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</si>
  <si>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</si>
  <si>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</si>
  <si>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</si>
  <si>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</si>
  <si>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</si>
  <si>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</si>
  <si>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</si>
  <si>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</si>
  <si>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</si>
  <si>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</si>
  <si>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</si>
  <si>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</si>
  <si>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</si>
  <si>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</si>
  <si>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</si>
  <si>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</si>
  <si>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</si>
  <si>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</si>
  <si>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</si>
  <si>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</si>
  <si>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</si>
  <si>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</si>
  <si>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</si>
  <si>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</si>
  <si>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</si>
  <si>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</si>
  <si>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</si>
  <si>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</si>
  <si>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</si>
  <si>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</si>
  <si>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</si>
  <si>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</si>
  <si>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</si>
  <si>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</si>
  <si>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</si>
  <si>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</si>
  <si>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</si>
  <si>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</si>
  <si>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</si>
  <si>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</si>
  <si>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</si>
  <si>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</si>
  <si>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</si>
  <si>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</si>
  <si>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</si>
  <si>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</si>
  <si>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</si>
  <si>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</si>
  <si>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</si>
  <si>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</si>
  <si>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</si>
  <si>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</si>
  <si>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</si>
  <si>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</si>
  <si>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</si>
  <si>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</si>
  <si>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</si>
  <si>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</si>
  <si>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</si>
  <si>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</si>
  <si>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</si>
  <si>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</si>
  <si>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</si>
  <si>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</si>
  <si>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</si>
  <si>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</si>
  <si>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</si>
  <si>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</si>
  <si>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</si>
  <si>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</si>
  <si>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</si>
  <si>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</si>
  <si>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</si>
  <si>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</si>
  <si>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</si>
  <si>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</si>
  <si>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</si>
  <si>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</si>
  <si>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</si>
  <si>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</si>
  <si>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</si>
  <si>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</si>
  <si>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</si>
  <si>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</si>
  <si>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</si>
  <si>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</si>
  <si>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</si>
  <si>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</si>
  <si>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</si>
  <si>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</si>
  <si>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</si>
  <si>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</si>
  <si>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</si>
  <si>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</si>
  <si>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</si>
  <si>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</si>
  <si>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</si>
  <si>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</si>
  <si>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</si>
  <si>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</si>
  <si>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</si>
  <si>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</si>
  <si>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</si>
  <si>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</si>
  <si>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</si>
  <si>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</si>
  <si>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</si>
  <si>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</si>
  <si>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</si>
  <si>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</si>
  <si>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</si>
  <si>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</si>
  <si>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</si>
  <si>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</si>
  <si>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</si>
  <si>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</si>
  <si>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</si>
  <si>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</si>
  <si>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</si>
  <si>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</si>
  <si>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</si>
  <si>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</si>
  <si>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</si>
  <si>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</si>
  <si>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</si>
  <si>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</si>
  <si>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</si>
  <si>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</si>
  <si>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</si>
  <si>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</si>
  <si>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</si>
  <si>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</si>
  <si>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</si>
  <si>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</si>
  <si>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</si>
  <si>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</si>
  <si>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</si>
  <si>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</si>
  <si>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</si>
  <si>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</si>
  <si>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</si>
  <si>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</si>
  <si>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</si>
  <si>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</si>
  <si>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</si>
  <si>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</si>
  <si>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</si>
  <si>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</si>
  <si>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</si>
  <si>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</si>
  <si>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</si>
  <si>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</si>
  <si>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</si>
  <si>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</si>
  <si>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</si>
  <si>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</si>
  <si>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</si>
  <si>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</si>
  <si>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</si>
  <si>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</si>
  <si>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</si>
  <si>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</si>
  <si>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</si>
  <si>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</si>
  <si>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</si>
  <si>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</si>
  <si>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</si>
  <si>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</si>
  <si>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</si>
  <si>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</si>
  <si>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</si>
  <si>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</si>
  <si>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</si>
  <si>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</si>
  <si>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</si>
  <si>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</si>
  <si>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</si>
  <si>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</si>
  <si>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</si>
  <si>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</si>
  <si>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</si>
  <si>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</si>
  <si>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</si>
  <si>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</si>
  <si>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</si>
  <si>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</si>
  <si>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</si>
  <si>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</si>
  <si>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</si>
  <si>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</si>
  <si>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</si>
  <si>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</si>
  <si>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</si>
  <si>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</si>
  <si>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</si>
  <si>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</si>
  <si>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</si>
  <si>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</si>
  <si>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</si>
  <si>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</si>
  <si>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</si>
  <si>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</si>
  <si>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</si>
  <si>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</si>
  <si>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</si>
  <si>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</si>
  <si>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</si>
  <si>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</si>
  <si>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</si>
  <si>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</si>
  <si>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</si>
  <si>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</si>
  <si>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</si>
  <si>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</si>
  <si>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</si>
  <si>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</si>
  <si>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</si>
  <si>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</si>
  <si>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</si>
  <si>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</si>
  <si>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</si>
  <si>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</si>
  <si>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</si>
  <si>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</si>
  <si>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</si>
  <si>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</si>
  <si>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</si>
  <si>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</si>
  <si>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</si>
  <si>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</si>
  <si>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</si>
  <si>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</si>
  <si>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</si>
  <si>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</si>
  <si>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</si>
  <si>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</si>
  <si>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</si>
  <si>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</si>
  <si>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</si>
  <si>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</si>
  <si>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</si>
  <si>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</si>
  <si>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</si>
  <si>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</si>
  <si>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</si>
  <si>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</si>
  <si>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</si>
  <si>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</si>
  <si>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</si>
  <si>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</si>
  <si>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</si>
  <si>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</si>
  <si>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</si>
  <si>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</si>
  <si>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</si>
  <si>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</si>
  <si>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</si>
  <si>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</si>
  <si>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</si>
  <si>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</si>
  <si>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</si>
  <si>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</si>
  <si>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</si>
  <si>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</si>
  <si>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</si>
  <si>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</si>
  <si>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</si>
  <si>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</si>
  <si>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</si>
  <si>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</si>
  <si>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</si>
  <si>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</si>
  <si>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</si>
  <si>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</si>
  <si>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</si>
  <si>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</si>
  <si>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</si>
  <si>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</si>
  <si>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</si>
  <si>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</si>
  <si>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</si>
  <si>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</si>
  <si>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</si>
  <si>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</si>
  <si>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</si>
  <si>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</si>
  <si>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</si>
  <si>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</si>
  <si>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</si>
  <si>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</si>
  <si>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</si>
  <si>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</si>
  <si>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</si>
  <si>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</si>
  <si>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</si>
  <si>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</si>
  <si>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</si>
  <si>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</si>
  <si>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</si>
  <si>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</si>
  <si>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</si>
  <si>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</si>
  <si>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</si>
  <si>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</si>
  <si>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</si>
  <si>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</si>
  <si>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</si>
  <si>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</si>
  <si>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</si>
  <si>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</si>
  <si>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</si>
  <si>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</si>
  <si>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</si>
  <si>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</si>
  <si>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</si>
  <si>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</si>
  <si>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</si>
  <si>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</si>
  <si>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</si>
  <si>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</si>
  <si>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</si>
  <si>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</si>
  <si>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</si>
  <si>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</si>
  <si>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</si>
  <si>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</si>
  <si>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</si>
  <si>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</si>
  <si>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</si>
  <si>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</si>
  <si>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</si>
  <si>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</si>
  <si>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</si>
  <si>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</si>
  <si>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</si>
  <si>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</si>
  <si>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</si>
  <si>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</si>
  <si>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</si>
  <si>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</si>
  <si>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</si>
  <si>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</si>
  <si>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</si>
  <si>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</si>
  <si>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</si>
  <si>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</si>
  <si>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</si>
  <si>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</si>
  <si>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</si>
  <si>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</si>
  <si>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</si>
  <si>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</si>
  <si>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</si>
  <si>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</si>
  <si>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</si>
  <si>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</si>
  <si>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</si>
  <si>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</si>
  <si>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</si>
  <si>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</si>
  <si>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</si>
  <si>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</si>
  <si>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</si>
  <si>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</si>
  <si>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</si>
  <si>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</si>
  <si>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</si>
  <si>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</si>
  <si>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</si>
  <si>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</si>
  <si>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</si>
  <si>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</si>
  <si>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</si>
  <si>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</si>
  <si>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</si>
  <si>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</si>
  <si>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</si>
  <si>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</si>
  <si>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</si>
  <si>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</si>
  <si>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</si>
  <si>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</si>
  <si>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</si>
  <si>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</si>
  <si>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</si>
  <si>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</si>
  <si>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</si>
  <si>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</si>
  <si>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</si>
  <si>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</si>
  <si>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</si>
  <si>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</si>
  <si>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</si>
  <si>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</si>
  <si>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</si>
  <si>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</si>
  <si>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</si>
  <si>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</si>
  <si>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</si>
  <si>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</si>
  <si>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</si>
  <si>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</si>
  <si>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</si>
  <si>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</si>
  <si>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</si>
  <si>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</si>
  <si>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</si>
  <si>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</si>
  <si>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</si>
  <si>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</si>
  <si>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</si>
  <si>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</si>
  <si>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</si>
  <si>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</si>
  <si>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</si>
  <si>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</si>
  <si>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</si>
  <si>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</si>
  <si>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</si>
  <si>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</si>
  <si>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</si>
  <si>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</si>
  <si>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</si>
  <si>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</si>
  <si>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</si>
  <si>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</si>
  <si>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</si>
  <si>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</si>
  <si>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</si>
  <si>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</si>
  <si>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</si>
  <si>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</si>
  <si>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</si>
  <si>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</si>
  <si>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</si>
  <si>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</si>
  <si>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</si>
  <si>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</si>
  <si>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</si>
  <si>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</si>
  <si>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</si>
  <si>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</si>
  <si>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</si>
  <si>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</si>
  <si>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</si>
  <si>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</si>
  <si>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</si>
  <si>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</si>
  <si>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</si>
  <si>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</si>
  <si>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</si>
  <si>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</si>
  <si>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</si>
  <si>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</si>
  <si>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</si>
  <si>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</si>
  <si>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</si>
  <si>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</si>
  <si>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</si>
  <si>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</si>
  <si>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</si>
  <si>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</si>
  <si>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</si>
  <si>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</si>
  <si>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</si>
  <si>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</si>
  <si>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</si>
  <si>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</si>
  <si>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</si>
  <si>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</si>
  <si>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</si>
  <si>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</si>
  <si>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</si>
  <si>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</si>
  <si>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</si>
  <si>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</si>
  <si>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</si>
  <si>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</si>
  <si>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</si>
  <si>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</si>
  <si>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</si>
  <si>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</si>
  <si>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</si>
  <si>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</si>
  <si>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</si>
  <si>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</si>
  <si>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</si>
  <si>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</si>
  <si>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</si>
  <si>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</si>
  <si>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</si>
  <si>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</si>
  <si>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</si>
  <si>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</si>
  <si>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</si>
  <si>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</si>
  <si>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</si>
  <si>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</si>
  <si>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</si>
  <si>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</si>
  <si>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</si>
  <si>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</si>
  <si>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</si>
  <si>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</si>
  <si>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</si>
  <si>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</si>
  <si>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</si>
  <si>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</si>
  <si>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</si>
  <si>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</si>
  <si>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</si>
  <si>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</si>
  <si>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</si>
  <si>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</si>
  <si>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</si>
  <si>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</si>
  <si>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</si>
  <si>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</si>
  <si>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</si>
  <si>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</si>
  <si>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</si>
  <si>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</si>
  <si>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</si>
  <si>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</si>
  <si>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</si>
  <si>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</si>
  <si>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</si>
  <si>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</si>
  <si>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</si>
  <si>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</si>
  <si>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</si>
  <si>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</si>
  <si>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</si>
  <si>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</si>
  <si>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</si>
  <si>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</si>
  <si>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</si>
  <si>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</si>
  <si>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</si>
  <si>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</si>
  <si>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</si>
  <si>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</si>
  <si>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</si>
  <si>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</si>
  <si>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</si>
  <si>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</si>
  <si>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</si>
  <si>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</si>
  <si>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</si>
  <si>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</si>
  <si>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</si>
  <si>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</si>
  <si>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</si>
  <si>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</si>
  <si>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</si>
  <si>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</si>
  <si>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</si>
  <si>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</si>
  <si>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</si>
  <si>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</si>
  <si>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</si>
  <si>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</si>
  <si>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</si>
  <si>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</si>
  <si>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</si>
  <si>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</si>
  <si>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</si>
  <si>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</si>
  <si>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</si>
  <si>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</si>
  <si>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</si>
  <si>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</si>
  <si>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</si>
  <si>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</si>
  <si>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</si>
  <si>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</si>
  <si>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</si>
  <si>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</si>
  <si>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</si>
  <si>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</si>
  <si>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</si>
  <si>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</si>
  <si>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</si>
  <si>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</si>
  <si>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</si>
  <si>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</si>
  <si>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</si>
  <si>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</si>
  <si>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</si>
  <si>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</si>
  <si>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</si>
  <si>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</si>
  <si>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</si>
  <si>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</si>
  <si>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</si>
  <si>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</si>
  <si>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</si>
  <si>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</si>
  <si>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</si>
  <si>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</si>
  <si>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</si>
  <si>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</si>
  <si>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</si>
  <si>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</si>
  <si>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</si>
  <si>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</si>
  <si>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</si>
  <si>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</si>
  <si>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</si>
  <si>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</si>
  <si>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</si>
  <si>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</si>
  <si>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</si>
  <si>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</si>
  <si>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</si>
  <si>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</si>
  <si>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</si>
  <si>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</si>
  <si>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</si>
  <si>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</si>
  <si>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</si>
  <si>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</si>
  <si>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</si>
  <si>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</si>
  <si>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</si>
  <si>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</si>
  <si>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</si>
  <si>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</si>
  <si>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</si>
  <si>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</si>
  <si>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</si>
  <si>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</si>
  <si>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</si>
  <si>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</si>
  <si>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</si>
  <si>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</si>
  <si>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</si>
  <si>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</si>
  <si>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</si>
  <si>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</si>
  <si>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</si>
  <si>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</si>
  <si>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</si>
  <si>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</si>
  <si>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</si>
  <si>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</si>
  <si>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</si>
  <si>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</si>
  <si>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</si>
  <si>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</si>
  <si>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</si>
  <si>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</si>
  <si>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</si>
  <si>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</si>
  <si>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</si>
  <si>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</si>
  <si>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</si>
  <si>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</si>
  <si>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</si>
  <si>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</si>
  <si>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</si>
  <si>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</si>
  <si>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</si>
  <si>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</si>
  <si>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</si>
  <si>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</si>
  <si>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</si>
  <si>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</si>
  <si>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</si>
  <si>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</si>
  <si>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</si>
  <si>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</si>
  <si>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</si>
  <si>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</si>
  <si>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</si>
  <si>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</si>
  <si>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</si>
  <si>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</si>
  <si>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</si>
  <si>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</si>
  <si>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</si>
  <si>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</si>
  <si>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</si>
  <si>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</si>
  <si>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</si>
  <si>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</si>
  <si>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</si>
  <si>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</si>
  <si>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</si>
  <si>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</si>
  <si>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</si>
  <si>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</si>
  <si>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</si>
  <si>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</si>
  <si>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</si>
  <si>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</si>
  <si>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</si>
  <si>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</si>
  <si>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</si>
  <si>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</si>
  <si>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</si>
  <si>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</si>
  <si>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</si>
  <si>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</si>
  <si>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</si>
  <si>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</si>
  <si>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</si>
  <si>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</si>
  <si>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</si>
  <si>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</si>
  <si>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</si>
  <si>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</si>
  <si>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</si>
  <si>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</si>
  <si>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</si>
  <si>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</si>
  <si>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</si>
  <si>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</si>
  <si>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</si>
  <si>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</si>
  <si>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</si>
  <si>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</si>
  <si>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</si>
  <si>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</si>
  <si>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</si>
  <si>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</si>
  <si>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</si>
  <si>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</si>
  <si>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</si>
  <si>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</si>
  <si>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</si>
  <si>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</si>
  <si>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</si>
  <si>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</si>
  <si>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</si>
  <si>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</si>
  <si>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</si>
  <si>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</si>
  <si>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</si>
  <si>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</si>
  <si>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</si>
  <si>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</si>
  <si>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</si>
  <si>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</si>
  <si>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</si>
  <si>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</si>
  <si>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</si>
  <si>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</si>
  <si>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</si>
  <si>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</si>
  <si>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</si>
  <si>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</si>
  <si>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</si>
  <si>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</si>
  <si>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</si>
  <si>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</si>
  <si>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</si>
  <si>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</si>
  <si>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</si>
  <si>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</si>
  <si>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</si>
  <si>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</si>
  <si>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</si>
  <si>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</si>
  <si>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</si>
  <si>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</si>
  <si>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</si>
  <si>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</si>
  <si>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</si>
  <si>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</si>
  <si>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</si>
  <si>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</si>
  <si>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</si>
  <si>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</si>
  <si>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</si>
  <si>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</si>
  <si>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</si>
  <si>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</si>
  <si>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</si>
  <si>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</si>
  <si>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</si>
  <si>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</si>
  <si>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</si>
  <si>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</si>
  <si>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</si>
  <si>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</si>
  <si>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</si>
  <si>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</si>
  <si>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</si>
  <si>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</si>
  <si>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</si>
  <si>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</si>
  <si>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</si>
  <si>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</si>
  <si>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</si>
  <si>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</si>
  <si>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</si>
  <si>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</si>
  <si>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</si>
  <si>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</si>
  <si>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</si>
  <si>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</si>
  <si>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</si>
  <si>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</si>
  <si>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</si>
  <si>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</si>
  <si>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</si>
  <si>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</si>
  <si>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</si>
  <si>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</si>
  <si>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</si>
  <si>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</si>
  <si>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</si>
  <si>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</si>
  <si>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</si>
  <si>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</si>
  <si>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</si>
  <si>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</si>
  <si>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</si>
  <si>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</si>
  <si>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</si>
  <si>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</si>
  <si>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</si>
  <si>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</si>
  <si>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</si>
  <si>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</si>
  <si>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</si>
  <si>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</si>
  <si>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</si>
  <si>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</si>
  <si>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</si>
  <si>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</si>
  <si>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</si>
  <si>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</si>
  <si>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</si>
  <si>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</si>
  <si>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</si>
  <si>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</si>
  <si>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</si>
  <si>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</si>
  <si>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</si>
  <si>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</si>
  <si>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</si>
  <si>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</si>
  <si>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</si>
  <si>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</si>
  <si>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</si>
  <si>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</si>
  <si>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</si>
  <si>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</si>
  <si>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</si>
  <si>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</si>
  <si>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</si>
  <si>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</si>
  <si>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</si>
  <si>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</si>
  <si>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</si>
  <si>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</si>
  <si>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</si>
  <si>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</si>
  <si>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</si>
  <si>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</si>
  <si>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</si>
  <si>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</si>
  <si>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</si>
  <si>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</si>
  <si>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</si>
  <si>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</si>
  <si>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</si>
  <si>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</si>
  <si>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</si>
  <si>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</si>
  <si>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</si>
  <si>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</si>
  <si>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</si>
  <si>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</si>
  <si>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</si>
  <si>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</si>
  <si>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</si>
  <si>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</si>
  <si>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</si>
  <si>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</si>
  <si>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</si>
  <si>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</si>
  <si>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</si>
  <si>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</si>
  <si>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</si>
  <si>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</si>
  <si>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</si>
  <si>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</si>
  <si>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</si>
  <si>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</si>
  <si>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</si>
  <si>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</si>
  <si>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</si>
  <si>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</si>
  <si>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</si>
  <si>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</si>
  <si>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</si>
  <si>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</si>
  <si>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</si>
  <si>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</si>
  <si>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</si>
  <si>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</si>
  <si>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</si>
  <si>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</si>
  <si>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</si>
  <si>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</si>
  <si>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</si>
  <si>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</si>
  <si>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</si>
  <si>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</si>
  <si>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</si>
  <si>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</si>
  <si>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</si>
  <si>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</si>
  <si>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</si>
  <si>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</si>
  <si>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</si>
  <si>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</si>
  <si>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</si>
  <si>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</si>
  <si>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</si>
  <si>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</si>
  <si>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</si>
  <si>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</si>
  <si>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</si>
  <si>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</si>
  <si>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</si>
  <si>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</si>
  <si>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</si>
  <si>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</si>
  <si>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</si>
  <si>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</si>
  <si>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</si>
  <si>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</si>
  <si>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</si>
  <si>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</si>
  <si>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</si>
  <si>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</si>
  <si>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</si>
  <si>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</si>
  <si>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</si>
  <si>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</si>
  <si>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</si>
  <si>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</si>
  <si>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</si>
  <si>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</si>
  <si>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</si>
  <si>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</si>
  <si>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</si>
  <si>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</si>
  <si>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</si>
  <si>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</si>
  <si>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</si>
  <si>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</si>
  <si>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</si>
  <si>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</si>
  <si>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</si>
  <si>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</si>
  <si>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</si>
  <si>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</si>
  <si>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</si>
  <si>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</si>
  <si>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</si>
  <si>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</si>
  <si>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</si>
  <si>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</si>
  <si>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</si>
  <si>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</si>
  <si>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</si>
  <si>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</si>
  <si>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</si>
  <si>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</si>
  <si>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</si>
  <si>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</si>
  <si>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</si>
  <si>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</si>
  <si>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</si>
  <si>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</si>
  <si>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</si>
  <si>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</si>
  <si>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</si>
  <si>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</si>
  <si>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</si>
  <si>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</si>
  <si>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</si>
  <si>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</si>
  <si>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</si>
  <si>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</si>
  <si>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</si>
  <si>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</si>
  <si>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</si>
  <si>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</si>
  <si>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</si>
  <si>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</si>
  <si>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</si>
  <si>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</si>
  <si>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</si>
  <si>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</si>
  <si>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</si>
  <si>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</si>
  <si>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</si>
  <si>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</si>
  <si>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</si>
  <si>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</si>
  <si>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</si>
  <si>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</si>
  <si>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</si>
  <si>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</si>
  <si>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</si>
  <si>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</si>
  <si>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</si>
  <si>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</si>
  <si>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</si>
  <si>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</si>
  <si>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</si>
  <si>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</si>
  <si>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</si>
  <si>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</si>
  <si>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</si>
  <si>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</si>
  <si>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</si>
  <si>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</si>
  <si>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</si>
  <si>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</si>
  <si>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</si>
  <si>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</si>
  <si>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</si>
  <si>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</si>
  <si>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</si>
  <si>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</si>
  <si>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</si>
  <si>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</si>
  <si>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</si>
  <si>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</si>
  <si>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</si>
  <si>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</si>
  <si>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</si>
  <si>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</si>
  <si>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</si>
  <si>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</si>
  <si>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</si>
  <si>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</si>
  <si>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</si>
  <si>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</si>
  <si>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</si>
  <si>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</si>
  <si>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</si>
  <si>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</si>
  <si>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</si>
  <si>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</si>
  <si>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</si>
  <si>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</si>
  <si>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</si>
  <si>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</si>
  <si>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</si>
  <si>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</si>
  <si>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</si>
  <si>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</si>
  <si>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</si>
  <si>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</si>
  <si>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</si>
  <si>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</si>
  <si>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</si>
  <si>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</si>
  <si>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</si>
  <si>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</si>
  <si>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</si>
  <si>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</si>
  <si>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</si>
  <si>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</si>
  <si>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</si>
  <si>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</si>
  <si>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</si>
  <si>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</si>
  <si>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</si>
  <si>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</si>
  <si>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</si>
  <si>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</si>
  <si>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</si>
  <si>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</si>
  <si>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</si>
  <si>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</si>
  <si>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</si>
  <si>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</si>
  <si>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</si>
  <si>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</si>
  <si>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</si>
  <si>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</si>
  <si>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</si>
  <si>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</si>
  <si>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</si>
  <si>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</si>
  <si>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</si>
  <si>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</si>
  <si>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</si>
  <si>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</si>
  <si>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</si>
  <si>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</si>
  <si>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</si>
  <si>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</si>
  <si>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</si>
  <si>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</si>
  <si>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</si>
  <si>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</si>
  <si>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</si>
  <si>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</si>
  <si>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</si>
  <si>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</si>
  <si>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</si>
  <si>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</si>
  <si>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</si>
  <si>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</si>
  <si>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</si>
  <si>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</si>
  <si>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</si>
  <si>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</si>
  <si>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</si>
  <si>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</si>
  <si>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</si>
  <si>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</si>
  <si>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</si>
  <si>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</si>
  <si>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</si>
  <si>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</si>
  <si>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</si>
  <si>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</si>
  <si>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</si>
  <si>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</si>
  <si>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</si>
  <si>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</si>
  <si>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</si>
  <si>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</si>
  <si>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</si>
  <si>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</si>
  <si>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</si>
  <si>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</si>
  <si>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</si>
  <si>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</si>
  <si>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</si>
  <si>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</si>
  <si>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</si>
  <si>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</si>
  <si>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</si>
  <si>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</si>
  <si>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</si>
  <si>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</si>
  <si>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</si>
  <si>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</si>
  <si>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</si>
  <si>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</si>
  <si>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</si>
  <si>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</si>
  <si>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</si>
  <si>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</si>
  <si>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</si>
  <si>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</si>
  <si>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</si>
  <si>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</si>
  <si>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</si>
  <si>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</si>
  <si>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</si>
  <si>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</si>
  <si>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</si>
  <si>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</si>
  <si>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</si>
  <si>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</si>
  <si>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</si>
  <si>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</si>
  <si>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</si>
  <si>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</si>
  <si>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</si>
  <si>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</si>
  <si>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</si>
  <si>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</si>
  <si>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</si>
  <si>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</si>
  <si>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</si>
  <si>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</si>
  <si>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</si>
  <si>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</si>
  <si>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</si>
  <si>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</si>
  <si>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</si>
  <si>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</si>
  <si>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</si>
  <si>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</si>
  <si>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</si>
  <si>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</si>
  <si>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</si>
  <si>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</si>
  <si>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</si>
  <si>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</si>
  <si>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</si>
  <si>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</si>
  <si>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</si>
  <si>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</si>
  <si>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</si>
  <si>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</si>
  <si>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</si>
  <si>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</si>
  <si>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</si>
  <si>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</si>
  <si>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</si>
  <si>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</si>
  <si>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</si>
  <si>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</si>
  <si>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</si>
  <si>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</si>
  <si>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</si>
  <si>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</si>
  <si>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</si>
  <si>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</si>
  <si>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</si>
  <si>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</si>
  <si>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</si>
  <si>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</si>
  <si>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</si>
  <si>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</si>
  <si>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</si>
  <si>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</si>
  <si>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</si>
  <si>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</si>
  <si>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</si>
  <si>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</si>
  <si>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</si>
  <si>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</si>
  <si>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</si>
  <si>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</si>
  <si>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</si>
  <si>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</si>
  <si>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</si>
  <si>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</si>
  <si>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</si>
  <si>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</si>
  <si>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</si>
  <si>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</si>
  <si>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</si>
  <si>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</si>
  <si>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</si>
  <si>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</si>
  <si>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</si>
  <si>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</si>
  <si>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</si>
  <si>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</si>
  <si>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</si>
  <si>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</si>
  <si>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</si>
  <si>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</si>
  <si>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</si>
  <si>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</si>
  <si>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</si>
  <si>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</si>
  <si>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</si>
  <si>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</si>
  <si>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</si>
  <si>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</si>
  <si>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</si>
  <si>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</si>
  <si>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</si>
  <si>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</si>
  <si>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</si>
  <si>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</si>
  <si>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</si>
  <si>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</si>
  <si>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</si>
  <si>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</si>
  <si>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</si>
  <si>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</si>
  <si>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</si>
  <si>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</si>
  <si>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</si>
  <si>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</si>
  <si>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</si>
  <si>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</si>
  <si>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</si>
  <si>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</si>
  <si>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</si>
  <si>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</si>
  <si>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</si>
  <si>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</si>
  <si>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</si>
  <si>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</si>
  <si>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</si>
  <si>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</si>
  <si>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</si>
  <si>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</si>
  <si>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</si>
  <si>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</si>
  <si>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</si>
  <si>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</si>
  <si>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</si>
  <si>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</si>
  <si>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</si>
  <si>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</si>
  <si>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</si>
  <si>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</si>
  <si>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</si>
  <si>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</si>
  <si>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</si>
  <si>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</si>
  <si>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</si>
  <si>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</si>
  <si>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</si>
  <si>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</si>
  <si>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</si>
  <si>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</si>
  <si>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</si>
  <si>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</si>
  <si>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</si>
  <si>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</si>
  <si>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</si>
  <si>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</si>
  <si>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</si>
  <si>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</si>
  <si>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</si>
  <si>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</si>
  <si>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</si>
  <si>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</si>
  <si>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</si>
  <si>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</si>
  <si>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</si>
  <si>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</si>
  <si>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</si>
  <si>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</si>
  <si>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</si>
  <si>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</si>
  <si>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</si>
  <si>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</si>
  <si>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</si>
  <si>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</si>
  <si>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</si>
  <si>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</si>
  <si>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</si>
  <si>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</si>
  <si>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</si>
  <si>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</si>
  <si>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</si>
  <si>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</si>
  <si>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</si>
  <si>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</si>
  <si>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</si>
  <si>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</si>
  <si>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</si>
  <si>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</si>
  <si>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</si>
  <si>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</si>
  <si>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</si>
  <si>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</si>
  <si>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</si>
  <si>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</si>
  <si>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</si>
  <si>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</si>
  <si>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</si>
  <si>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</si>
  <si>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</si>
  <si>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</si>
  <si>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</si>
  <si>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</si>
  <si>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</si>
  <si>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</si>
  <si>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</si>
  <si>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</si>
  <si>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</si>
  <si>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</si>
  <si>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</si>
  <si>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</si>
  <si>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</si>
  <si>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</si>
  <si>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</si>
  <si>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</si>
  <si>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</si>
  <si>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</si>
  <si>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</si>
  <si>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</si>
  <si>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</si>
  <si>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</si>
  <si>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</si>
  <si>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</si>
  <si>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</si>
  <si>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</si>
  <si>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</si>
  <si>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</si>
  <si>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</si>
  <si>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</si>
  <si>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</si>
  <si>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</si>
  <si>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</si>
  <si>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</si>
  <si>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</si>
  <si>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</si>
  <si>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</si>
  <si>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</si>
  <si>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</si>
  <si>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</si>
  <si>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</si>
  <si>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</si>
  <si>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</si>
  <si>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</si>
  <si>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</si>
  <si>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</si>
  <si>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</si>
  <si>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</si>
  <si>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</si>
  <si>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</si>
  <si>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</si>
  <si>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</si>
  <si>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</si>
  <si>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</si>
  <si>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</si>
  <si>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</si>
  <si>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</si>
  <si>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</si>
  <si>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</si>
  <si>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</si>
  <si>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</si>
  <si>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</si>
  <si>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</si>
  <si>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</si>
  <si>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</si>
  <si>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</si>
  <si>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</si>
  <si>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</si>
  <si>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</si>
  <si>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</si>
  <si>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</si>
  <si>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</si>
  <si>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</si>
  <si>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</si>
  <si>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</si>
  <si>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</si>
  <si>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</si>
  <si>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</si>
  <si>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</si>
  <si>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</si>
  <si>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</si>
  <si>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</si>
  <si>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</si>
  <si>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</si>
  <si>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</si>
  <si>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</si>
  <si>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</si>
  <si>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</si>
  <si>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</si>
  <si>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</si>
  <si>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</si>
  <si>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</si>
  <si>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</si>
  <si>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</si>
  <si>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</si>
  <si>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</si>
  <si>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</si>
  <si>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</si>
  <si>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</si>
  <si>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</si>
  <si>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</si>
  <si>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</si>
  <si>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</si>
  <si>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</si>
  <si>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</si>
  <si>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</si>
  <si>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</si>
  <si>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</si>
  <si>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</si>
  <si>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</si>
  <si>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</si>
  <si>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</si>
  <si>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</si>
  <si>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</si>
  <si>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</si>
  <si>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</si>
  <si>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</si>
  <si>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</si>
  <si>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</si>
  <si>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</si>
  <si>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</si>
  <si>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</si>
  <si>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</si>
  <si>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</si>
  <si>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</si>
  <si>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</si>
  <si>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</si>
  <si>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</si>
  <si>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</si>
  <si>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</si>
  <si>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</si>
  <si>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</si>
  <si>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</si>
  <si>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</si>
  <si>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</si>
  <si>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</si>
  <si>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</si>
  <si>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</si>
  <si>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</si>
  <si>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</si>
  <si>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</si>
  <si>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</si>
  <si>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</si>
  <si>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</si>
  <si>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</si>
  <si>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</si>
  <si>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</si>
  <si>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</si>
  <si>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</si>
  <si>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</si>
  <si>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</si>
  <si>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</si>
  <si>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</si>
  <si>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</si>
  <si>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</si>
  <si>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</si>
  <si>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</si>
  <si>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</si>
  <si>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</si>
  <si>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</si>
  <si>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</si>
  <si>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</si>
  <si>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</si>
  <si>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</si>
  <si>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</si>
  <si>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</si>
  <si>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</si>
  <si>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</si>
  <si>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</si>
  <si>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</si>
  <si>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</si>
  <si>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</si>
  <si>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</si>
  <si>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</si>
  <si>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</si>
  <si>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</si>
  <si>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</si>
  <si>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</si>
  <si>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</si>
  <si>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</si>
  <si>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</si>
  <si>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</si>
  <si>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</si>
  <si>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</si>
  <si>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</si>
  <si>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</si>
  <si>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</si>
  <si>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</si>
  <si>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</si>
  <si>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</si>
  <si>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</si>
  <si>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</si>
  <si>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</si>
  <si>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</si>
  <si>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</si>
  <si>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</si>
  <si>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</si>
  <si>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</si>
  <si>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</si>
  <si>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</si>
  <si>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</si>
  <si>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</si>
  <si>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</si>
  <si>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</si>
  <si>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</si>
  <si>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</si>
  <si>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</si>
  <si>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</si>
  <si>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</si>
  <si>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</si>
  <si>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</si>
  <si>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</si>
  <si>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</si>
  <si>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</si>
  <si>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</si>
  <si>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</si>
  <si>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</si>
  <si>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</si>
  <si>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</si>
  <si>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</si>
  <si>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</si>
  <si>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</si>
  <si>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</si>
  <si>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</si>
  <si>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</si>
  <si>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</si>
  <si>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</si>
  <si>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</si>
  <si>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</si>
  <si>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</si>
  <si>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</si>
  <si>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</si>
  <si>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</si>
  <si>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</si>
  <si>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</si>
  <si>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</si>
  <si>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</si>
  <si>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</si>
  <si>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</si>
  <si>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</si>
  <si>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</si>
  <si>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</si>
  <si>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</si>
  <si>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</si>
  <si>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</si>
  <si>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</si>
  <si>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</si>
  <si>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</si>
  <si>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</si>
  <si>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</si>
  <si>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</si>
  <si>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</si>
  <si>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</si>
  <si>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</si>
  <si>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</si>
  <si>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</si>
  <si>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</si>
  <si>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</si>
  <si>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</si>
  <si>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</si>
  <si>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</si>
  <si>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</si>
  <si>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</si>
  <si>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</si>
  <si>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</si>
  <si>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</si>
  <si>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</si>
  <si>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</si>
  <si>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</si>
  <si>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</si>
  <si>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</si>
  <si>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</si>
  <si>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</si>
  <si>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</si>
  <si>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</si>
  <si>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</si>
  <si>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</si>
  <si>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</si>
  <si>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</si>
  <si>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</si>
  <si>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</si>
  <si>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</si>
  <si>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</si>
  <si>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</si>
  <si>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</si>
  <si>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</si>
  <si>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</si>
  <si>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</si>
  <si>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</si>
  <si>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</si>
  <si>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</si>
  <si>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</si>
  <si>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</si>
  <si>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</si>
  <si>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</si>
  <si>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</si>
  <si>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</si>
  <si>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</si>
  <si>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</si>
  <si>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</si>
  <si>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</si>
  <si>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</si>
  <si>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</si>
  <si>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</si>
  <si>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</si>
  <si>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</si>
  <si>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</si>
  <si>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</si>
  <si>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</si>
  <si>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</si>
  <si>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</si>
  <si>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</si>
  <si>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</si>
  <si>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</si>
  <si>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</si>
  <si>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</si>
  <si>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</si>
  <si>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</si>
  <si>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</si>
  <si>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</si>
  <si>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</si>
  <si>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</si>
  <si>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</si>
  <si>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</si>
  <si>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</si>
  <si>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</si>
  <si>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</si>
  <si>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</si>
  <si>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</si>
  <si>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</si>
  <si>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</si>
  <si>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</si>
  <si>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</si>
  <si>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</si>
  <si>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</si>
  <si>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</si>
  <si>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</si>
  <si>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</si>
  <si>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</si>
  <si>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</si>
  <si>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</si>
  <si>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</si>
  <si>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</si>
  <si>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</si>
  <si>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</si>
  <si>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</si>
  <si>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</si>
  <si>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</si>
  <si>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</si>
  <si>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</si>
  <si>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</si>
  <si>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</si>
  <si>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</si>
  <si>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</si>
  <si>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</si>
  <si>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</si>
  <si>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</si>
  <si>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</si>
  <si>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</si>
  <si>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</si>
  <si>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</si>
  <si>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</si>
  <si>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</si>
  <si>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</si>
  <si>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</si>
  <si>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</si>
  <si>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</si>
  <si>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</si>
  <si>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</si>
  <si>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</si>
  <si>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</si>
  <si>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</si>
  <si>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</si>
  <si>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</si>
  <si>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</si>
  <si>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</si>
  <si>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</si>
  <si>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</si>
  <si>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</si>
  <si>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</si>
  <si>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</si>
  <si>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</si>
  <si>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</si>
  <si>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</si>
  <si>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</si>
  <si>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</si>
  <si>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</si>
  <si>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</si>
  <si>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</si>
  <si>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</si>
  <si>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</si>
  <si>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</si>
  <si>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</si>
  <si>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</si>
  <si>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</si>
  <si>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</si>
  <si>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</si>
  <si>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</si>
  <si>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</si>
  <si>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</si>
  <si>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</si>
  <si>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</si>
  <si>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</si>
  <si>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</si>
  <si>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</si>
  <si>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</si>
  <si>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</si>
  <si>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</si>
  <si>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</si>
  <si>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</si>
  <si>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</si>
  <si>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</si>
  <si>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</si>
  <si>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</si>
  <si>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</si>
  <si>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</si>
  <si>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</si>
  <si>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</si>
  <si>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</si>
  <si>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</si>
  <si>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</si>
  <si>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</si>
  <si>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</si>
  <si>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</si>
  <si>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</si>
  <si>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</si>
  <si>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</si>
  <si>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</si>
  <si>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</si>
  <si>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</si>
  <si>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</si>
  <si>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</si>
  <si>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</si>
  <si>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</si>
  <si>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</si>
  <si>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</si>
  <si>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</si>
  <si>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</si>
  <si>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</si>
  <si>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</si>
  <si>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</si>
  <si>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</si>
  <si>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</si>
  <si>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</si>
  <si>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</si>
  <si>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</si>
  <si>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</si>
  <si>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</si>
  <si>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</si>
  <si>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</si>
  <si>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</si>
  <si>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</si>
  <si>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</si>
  <si>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</si>
  <si>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</si>
  <si>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</si>
  <si>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</si>
  <si>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</si>
  <si>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</si>
  <si>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</si>
  <si>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</si>
  <si>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</si>
  <si>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</si>
  <si>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</si>
  <si>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</si>
  <si>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</si>
  <si>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</si>
  <si>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</si>
  <si>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</si>
  <si>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</si>
  <si>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</si>
  <si>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</si>
  <si>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</si>
  <si>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</si>
  <si>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</si>
  <si>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</si>
  <si>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</si>
  <si>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</si>
  <si>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</si>
  <si>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</si>
  <si>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</si>
  <si>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</si>
  <si>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</si>
  <si>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</si>
  <si>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</si>
  <si>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</si>
  <si>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</si>
  <si>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</si>
  <si>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</si>
  <si>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</si>
  <si>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</si>
  <si>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</si>
  <si>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</si>
  <si>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</si>
  <si>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</si>
  <si>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</si>
  <si>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</si>
  <si>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</si>
  <si>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</si>
  <si>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</si>
  <si>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</si>
  <si>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</si>
  <si>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</si>
  <si>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</si>
  <si>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</si>
  <si>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</si>
  <si>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</si>
  <si>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</si>
  <si>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</si>
  <si>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</si>
  <si>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</si>
  <si>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</si>
  <si>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</si>
  <si>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</si>
  <si>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</si>
  <si>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</si>
  <si>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</si>
  <si>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</si>
  <si>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</si>
  <si>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</si>
  <si>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</si>
  <si>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</si>
  <si>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</si>
  <si>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</si>
  <si>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</si>
  <si>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</si>
  <si>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</si>
  <si>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</si>
  <si>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</si>
  <si>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</si>
  <si>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</si>
  <si>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</si>
  <si>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</si>
  <si>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</si>
  <si>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</si>
  <si>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</si>
  <si>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</si>
  <si>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</si>
  <si>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</si>
  <si>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</si>
  <si>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</si>
  <si>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</si>
  <si>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</si>
  <si>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</si>
  <si>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</si>
  <si>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</si>
  <si>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</si>
  <si>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</si>
  <si>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</si>
  <si>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</si>
  <si>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</si>
  <si>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</si>
  <si>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</si>
  <si>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</si>
  <si>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</si>
  <si>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</si>
  <si>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</si>
  <si>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</si>
  <si>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</si>
  <si>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</si>
  <si>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</si>
  <si>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</si>
  <si>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</si>
  <si>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</si>
  <si>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</si>
  <si>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</si>
  <si>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</si>
  <si>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</si>
  <si>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</si>
  <si>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</si>
  <si>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</si>
  <si>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</si>
  <si>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</si>
  <si>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</si>
  <si>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</si>
  <si>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</si>
  <si>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</si>
  <si>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</si>
  <si>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</si>
  <si>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</si>
  <si>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</si>
  <si>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</si>
  <si>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</si>
  <si>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</si>
  <si>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</si>
  <si>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</si>
  <si>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</si>
  <si>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</si>
  <si>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</si>
  <si>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</si>
  <si>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</si>
  <si>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</si>
  <si>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</si>
  <si>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</si>
  <si>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</si>
  <si>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</si>
  <si>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</si>
  <si>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</si>
  <si>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</si>
  <si>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</si>
  <si>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</si>
  <si>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</si>
  <si>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</si>
  <si>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</si>
  <si>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</si>
  <si>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</si>
  <si>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</si>
  <si>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</si>
  <si>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</si>
  <si>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</si>
  <si>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</si>
  <si>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</si>
  <si>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</si>
  <si>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</si>
  <si>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</si>
  <si>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</si>
  <si>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</si>
  <si>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</si>
  <si>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</si>
  <si>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</si>
  <si>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</si>
  <si>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</si>
  <si>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</si>
  <si>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</si>
  <si>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</si>
  <si>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</si>
  <si>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</si>
  <si>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</si>
  <si>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</si>
  <si>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</si>
  <si>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</si>
  <si>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</si>
  <si>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</si>
  <si>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</si>
  <si>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</si>
  <si>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</si>
  <si>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</si>
  <si>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</si>
  <si>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</si>
  <si>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</si>
  <si>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</si>
  <si>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</si>
  <si>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</si>
  <si>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</si>
  <si>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</si>
  <si>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</si>
  <si>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</si>
  <si>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</si>
  <si>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</si>
  <si>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</si>
  <si>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</si>
  <si>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</si>
  <si>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</si>
  <si>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</si>
  <si>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</si>
  <si>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</si>
  <si>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</si>
  <si>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</si>
  <si>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</si>
  <si>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</si>
  <si>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</si>
  <si>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</si>
  <si>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</si>
  <si>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</si>
  <si>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</si>
  <si>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</si>
  <si>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</si>
  <si>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</si>
  <si>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</si>
  <si>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</si>
  <si>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</si>
  <si>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</si>
  <si>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</si>
  <si>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</si>
  <si>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</si>
  <si>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</si>
  <si>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</si>
  <si>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</si>
  <si>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</si>
  <si>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</si>
  <si>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</si>
  <si>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</si>
  <si>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</si>
  <si>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</si>
  <si>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</si>
  <si>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</si>
  <si>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</si>
  <si>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</si>
  <si>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</si>
  <si>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</si>
  <si>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</si>
  <si>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</si>
  <si>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</si>
  <si>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</si>
  <si>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</si>
  <si>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</si>
  <si>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</si>
  <si>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</si>
  <si>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</si>
  <si>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</si>
  <si>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</si>
  <si>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</si>
  <si>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</si>
  <si>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</si>
  <si>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</si>
  <si>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</si>
  <si>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</si>
  <si>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</si>
  <si>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</si>
  <si>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</si>
  <si>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</si>
  <si>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</si>
  <si>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</si>
  <si>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</si>
  <si>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</si>
  <si>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</si>
  <si>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</si>
  <si>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</si>
  <si>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</si>
  <si>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</si>
  <si>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</si>
  <si>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</si>
  <si>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</si>
  <si>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</si>
  <si>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</si>
  <si>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</si>
  <si>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</si>
  <si>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</si>
  <si>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</si>
  <si>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</si>
  <si>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</si>
  <si>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</si>
  <si>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</si>
  <si>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</si>
  <si>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</si>
  <si>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</si>
  <si>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</si>
  <si>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</si>
  <si>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</si>
  <si>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</si>
  <si>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</si>
  <si>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</si>
  <si>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</si>
  <si>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</si>
  <si>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</si>
  <si>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</si>
  <si>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</si>
  <si>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</si>
  <si>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</si>
  <si>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</si>
  <si>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</si>
  <si>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</si>
  <si>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</si>
  <si>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</si>
  <si>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</si>
  <si>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</si>
  <si>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</si>
  <si>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</si>
  <si>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</si>
  <si>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</si>
  <si>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</si>
  <si>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</si>
  <si>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</si>
  <si>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</si>
  <si>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</si>
  <si>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</si>
  <si>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</si>
  <si>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</si>
  <si>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</si>
  <si>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</si>
  <si>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</si>
  <si>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</si>
  <si>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</si>
  <si>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</si>
  <si>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</si>
  <si>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</si>
  <si>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</si>
  <si>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</si>
  <si>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</si>
  <si>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</si>
  <si>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</si>
  <si>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</si>
  <si>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</si>
  <si>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</si>
  <si>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</si>
  <si>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</si>
  <si>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</si>
  <si>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</si>
  <si>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</si>
  <si>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</si>
  <si>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</si>
  <si>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</si>
  <si>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</si>
  <si>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</si>
  <si>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</si>
  <si>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</si>
  <si>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</si>
  <si>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</si>
  <si>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</si>
  <si>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</si>
  <si>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</si>
  <si>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</si>
  <si>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</si>
  <si>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</si>
  <si>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</si>
  <si>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</si>
  <si>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</si>
  <si>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</si>
  <si>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</si>
  <si>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</si>
  <si>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</si>
  <si>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</si>
  <si>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</si>
  <si>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</si>
  <si>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</si>
  <si>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</si>
  <si>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</si>
  <si>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</si>
  <si>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</si>
  <si>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</si>
  <si>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</si>
  <si>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</si>
  <si>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</si>
  <si>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</si>
  <si>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</si>
  <si>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</si>
  <si>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</si>
  <si>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</si>
  <si>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</si>
  <si>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</si>
  <si>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</si>
  <si>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</si>
  <si>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</si>
  <si>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</si>
  <si>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</si>
  <si>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</si>
  <si>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</si>
  <si>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</si>
  <si>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</si>
  <si>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</si>
  <si>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</si>
  <si>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</si>
  <si>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</si>
  <si>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</si>
  <si>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</si>
  <si>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</si>
  <si>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</si>
  <si>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</si>
  <si>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</si>
  <si>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</si>
  <si>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</si>
  <si>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</si>
  <si>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</si>
  <si>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</si>
  <si>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</si>
  <si>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</si>
  <si>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</si>
  <si>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</si>
  <si>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</si>
  <si>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</si>
  <si>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</si>
  <si>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</si>
  <si>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</si>
  <si>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</si>
  <si>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</si>
  <si>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</si>
  <si>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</si>
  <si>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</si>
  <si>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</si>
  <si>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</si>
  <si>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</si>
  <si>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</si>
  <si>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</si>
  <si>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</si>
  <si>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</si>
  <si>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</si>
  <si>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</si>
  <si>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</si>
  <si>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</si>
  <si>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</si>
  <si>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</si>
  <si>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</si>
  <si>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</si>
  <si>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</si>
  <si>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</si>
  <si>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</si>
  <si>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</si>
  <si>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</si>
  <si>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</si>
  <si>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</si>
  <si>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</si>
  <si>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</si>
  <si>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</si>
  <si>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</si>
  <si>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</si>
  <si>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</si>
  <si>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</si>
  <si>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</si>
  <si>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</si>
  <si>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</si>
  <si>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</si>
  <si>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</si>
  <si>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</si>
  <si>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</si>
  <si>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</si>
  <si>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</si>
  <si>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</si>
  <si>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</si>
  <si>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</si>
  <si>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</si>
  <si>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</si>
  <si>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</si>
  <si>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</si>
  <si>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</si>
  <si>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</si>
  <si>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</si>
  <si>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</si>
  <si>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</si>
  <si>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</si>
  <si>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</si>
  <si>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</si>
  <si>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</si>
  <si>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</si>
  <si>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</si>
  <si>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</si>
  <si>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</si>
  <si>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</si>
  <si>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</si>
  <si>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</si>
  <si>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</si>
  <si>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</si>
  <si>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</si>
  <si>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</si>
  <si>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</si>
  <si>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</si>
  <si>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</si>
  <si>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</si>
  <si>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</si>
  <si>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</si>
  <si>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</si>
  <si>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</si>
  <si>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</si>
  <si>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</si>
  <si>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</si>
  <si>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</si>
  <si>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</si>
  <si>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</si>
  <si>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</si>
  <si>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</si>
  <si>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</si>
  <si>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</si>
  <si>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</si>
  <si>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</si>
  <si>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</si>
  <si>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</si>
  <si>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</si>
  <si>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</si>
  <si>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</si>
  <si>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</si>
  <si>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</si>
  <si>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</si>
  <si>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</si>
  <si>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</si>
  <si>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</si>
  <si>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</si>
  <si>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</si>
  <si>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</si>
  <si>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</si>
  <si>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</si>
  <si>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</si>
  <si>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</si>
  <si>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</si>
  <si>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</si>
  <si>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</si>
  <si>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</si>
  <si>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</si>
  <si>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</si>
  <si>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</si>
  <si>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</si>
  <si>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</si>
  <si>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</si>
  <si>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</si>
  <si>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</si>
  <si>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</si>
  <si>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</si>
  <si>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</si>
  <si>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</si>
  <si>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</si>
  <si>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</si>
  <si>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</si>
  <si>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</si>
  <si>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</si>
  <si>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</si>
  <si>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</si>
  <si>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</si>
  <si>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</si>
  <si>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</si>
  <si>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</si>
  <si>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</si>
  <si>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</si>
  <si>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</si>
  <si>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</si>
  <si>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</si>
  <si>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</si>
  <si>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</si>
  <si>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</si>
  <si>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</si>
  <si>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</si>
  <si>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</si>
  <si>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</si>
  <si>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</si>
  <si>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</si>
  <si>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</si>
  <si>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</si>
  <si>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</si>
  <si>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</si>
  <si>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</si>
  <si>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</si>
  <si>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</si>
  <si>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</si>
  <si>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</si>
  <si>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</si>
  <si>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</si>
  <si>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</si>
  <si>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</si>
  <si>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</si>
  <si>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</si>
  <si>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</si>
  <si>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</si>
  <si>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</si>
  <si>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</si>
  <si>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</si>
  <si>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</si>
  <si>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</si>
  <si>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</si>
  <si>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</si>
  <si>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</si>
  <si>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</si>
  <si>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</si>
  <si>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</si>
  <si>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</si>
  <si>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</si>
  <si>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</si>
  <si>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</si>
  <si>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</si>
  <si>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</si>
  <si>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</si>
  <si>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</si>
  <si>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</si>
  <si>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</si>
  <si>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</si>
  <si>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</si>
  <si>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</si>
  <si>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</si>
  <si>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</si>
  <si>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</si>
  <si>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</si>
  <si>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</si>
  <si>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</si>
  <si>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</si>
  <si>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</si>
  <si>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</si>
  <si>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</si>
  <si>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</si>
  <si>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</si>
  <si>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</si>
  <si>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</si>
  <si>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</si>
  <si>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</si>
  <si>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</si>
  <si>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</si>
  <si>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</si>
  <si>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</si>
  <si>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</si>
  <si>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</si>
  <si>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</si>
  <si>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</si>
  <si>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</si>
  <si>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</si>
  <si>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</si>
  <si>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</si>
  <si>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</si>
  <si>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</si>
  <si>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</si>
  <si>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</si>
  <si>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</si>
  <si>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</si>
  <si>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</si>
  <si>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</si>
  <si>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</si>
  <si>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</si>
  <si>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</si>
  <si>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</si>
  <si>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</si>
  <si>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</si>
  <si>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</si>
  <si>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</si>
  <si>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</si>
  <si>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</si>
  <si>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</si>
  <si>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</si>
  <si>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</si>
  <si>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</si>
  <si>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</si>
  <si>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</si>
  <si>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</si>
  <si>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</si>
  <si>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</si>
  <si>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</si>
  <si>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</si>
  <si>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</si>
  <si>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</si>
  <si>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</si>
  <si>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</si>
  <si>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</si>
  <si>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</si>
  <si>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</si>
  <si>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</si>
  <si>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</si>
  <si>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</si>
  <si>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</si>
  <si>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</si>
  <si>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</si>
  <si>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</si>
  <si>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</si>
  <si>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</si>
  <si>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</si>
  <si>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</si>
  <si>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</si>
  <si>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</si>
  <si>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</si>
  <si>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</si>
  <si>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</si>
  <si>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</si>
  <si>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</si>
  <si>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</si>
  <si>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</si>
  <si>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</si>
  <si>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</si>
  <si>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</si>
  <si>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</si>
  <si>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</si>
  <si>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</si>
  <si>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</si>
  <si>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</si>
  <si>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</si>
  <si>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</si>
  <si>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</si>
  <si>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</si>
  <si>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</si>
  <si>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</si>
  <si>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</si>
  <si>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</si>
  <si>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</si>
  <si>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</si>
  <si>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</si>
  <si>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</si>
  <si>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</si>
  <si>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</si>
  <si>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</si>
  <si>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</si>
  <si>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</si>
  <si>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</si>
  <si>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</si>
  <si>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</si>
  <si>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</si>
  <si>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</si>
  <si>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</si>
  <si>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</si>
  <si>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</si>
  <si>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</si>
  <si>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</si>
  <si>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</si>
  <si>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</si>
  <si>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</si>
  <si>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</si>
  <si>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</si>
  <si>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</si>
  <si>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</si>
  <si>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</si>
  <si>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</si>
  <si>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</si>
  <si>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</si>
  <si>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</si>
  <si>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</si>
  <si>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</si>
  <si>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</si>
  <si>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</si>
  <si>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</si>
  <si>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</si>
  <si>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</si>
  <si>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</si>
  <si>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</si>
  <si>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</si>
  <si>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</si>
  <si>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</si>
  <si>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</si>
  <si>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</si>
  <si>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</si>
  <si>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</si>
  <si>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</si>
  <si>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</si>
  <si>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</si>
  <si>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</si>
  <si>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</si>
  <si>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</si>
  <si>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</si>
  <si>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</si>
  <si>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</si>
  <si>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</si>
  <si>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</si>
  <si>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</si>
  <si>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</si>
  <si>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</si>
  <si>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</si>
  <si>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</si>
  <si>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</si>
  <si>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</si>
  <si>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</si>
  <si>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</si>
  <si>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</si>
  <si>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</si>
  <si>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</si>
  <si>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</si>
  <si>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</si>
  <si>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</si>
  <si>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</si>
  <si>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</si>
  <si>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</si>
  <si>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</si>
  <si>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</si>
  <si>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</si>
  <si>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</si>
  <si>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</si>
  <si>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</si>
  <si>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</si>
  <si>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</si>
  <si>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</si>
  <si>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</si>
  <si>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</si>
  <si>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</si>
  <si>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</si>
  <si>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</si>
  <si>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</si>
  <si>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</si>
  <si>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</si>
  <si>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</si>
  <si>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</si>
  <si>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</si>
  <si>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</si>
  <si>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</si>
  <si>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</si>
  <si>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</si>
  <si>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</si>
  <si>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</si>
  <si>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</si>
  <si>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</si>
  <si>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</si>
  <si>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</si>
  <si>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</si>
  <si>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</si>
  <si>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</si>
  <si>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</si>
  <si>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</si>
  <si>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</si>
  <si>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</si>
  <si>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</si>
  <si>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</si>
  <si>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</si>
  <si>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</si>
  <si>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</si>
  <si>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</si>
  <si>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</si>
  <si>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</si>
  <si>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</si>
  <si>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</si>
  <si>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</si>
  <si>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</si>
  <si>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</si>
  <si>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</si>
  <si>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</si>
  <si>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</si>
  <si>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</si>
  <si>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</si>
  <si>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</si>
  <si>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</si>
  <si>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</si>
  <si>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</si>
  <si>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</si>
  <si>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</si>
  <si>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</si>
  <si>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</si>
  <si>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</si>
  <si>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</si>
  <si>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</si>
  <si>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</si>
  <si>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</si>
  <si>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</si>
  <si>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</si>
  <si>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</si>
  <si>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</si>
  <si>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</si>
  <si>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</si>
  <si>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</si>
  <si>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</si>
  <si>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</si>
  <si>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</si>
  <si>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</si>
  <si>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</si>
  <si>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</si>
  <si>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</si>
  <si>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</si>
  <si>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</si>
  <si>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</si>
  <si>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</si>
  <si>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</si>
  <si>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</si>
  <si>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</si>
  <si>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</si>
  <si>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</si>
  <si>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</si>
  <si>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</si>
  <si>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</si>
  <si>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</si>
  <si>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</si>
  <si>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</si>
  <si>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</si>
  <si>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</si>
  <si>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</si>
  <si>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</si>
  <si>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</si>
  <si>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</si>
  <si>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</si>
  <si>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</si>
  <si>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</si>
  <si>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</si>
  <si>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</si>
  <si>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</si>
  <si>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</si>
  <si>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</si>
  <si>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</si>
  <si>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</si>
  <si>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</si>
  <si>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</si>
  <si>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</si>
  <si>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</si>
  <si>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</si>
  <si>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</si>
  <si>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</si>
  <si>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</si>
  <si>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</si>
  <si>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</si>
  <si>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</si>
  <si>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</si>
  <si>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</si>
  <si>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</si>
  <si>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</si>
  <si>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</si>
  <si>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</si>
  <si>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</si>
  <si>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</si>
  <si>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</si>
  <si>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</si>
  <si>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</si>
  <si>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</si>
  <si>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</si>
  <si>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</si>
  <si>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</si>
  <si>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</si>
  <si>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</si>
  <si>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</si>
  <si>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</si>
  <si>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</si>
  <si>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</si>
  <si>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</si>
  <si>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</si>
  <si>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</si>
  <si>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</si>
  <si>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</si>
  <si>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</si>
  <si>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</si>
  <si>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</si>
  <si>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</si>
  <si>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</si>
  <si>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</si>
  <si>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</si>
  <si>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</si>
  <si>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</si>
  <si>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</si>
  <si>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</si>
  <si>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</si>
  <si>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</si>
  <si>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</si>
  <si>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</si>
  <si>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</si>
  <si>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</si>
  <si>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</si>
  <si>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</si>
  <si>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</si>
  <si>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</si>
  <si>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</si>
  <si>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</si>
  <si>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</si>
  <si>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</si>
  <si>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</si>
  <si>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</si>
  <si>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</si>
  <si>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</si>
  <si>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</si>
  <si>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</si>
  <si>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</si>
  <si>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</si>
  <si>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</si>
  <si>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</si>
  <si>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</si>
  <si>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</si>
  <si>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</si>
  <si>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</si>
  <si>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</si>
  <si>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</si>
  <si>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</si>
  <si>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</si>
  <si>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</si>
  <si>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</si>
  <si>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</si>
  <si>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</si>
  <si>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</si>
  <si>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</si>
  <si>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</si>
  <si>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</si>
  <si>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</si>
  <si>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</si>
  <si>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</si>
  <si>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</si>
  <si>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</si>
  <si>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</si>
  <si>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</si>
  <si>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</si>
  <si>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</si>
  <si>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</si>
  <si>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</si>
  <si>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</si>
  <si>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</si>
  <si>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</si>
  <si>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</si>
  <si>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</si>
  <si>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</si>
  <si>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</si>
  <si>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</si>
  <si>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</si>
  <si>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</si>
  <si>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</si>
  <si>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</si>
  <si>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</si>
  <si>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</si>
  <si>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</si>
  <si>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</si>
  <si>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</si>
  <si>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</si>
  <si>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</si>
  <si>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</si>
  <si>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</si>
  <si>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</si>
  <si>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</si>
  <si>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</si>
  <si>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</si>
  <si>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</si>
  <si>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</si>
  <si>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</si>
  <si>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</si>
  <si>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</si>
  <si>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</si>
  <si>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</si>
  <si>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</si>
  <si>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</si>
  <si>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</si>
  <si>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</si>
  <si>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</si>
  <si>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</si>
  <si>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</si>
  <si>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</si>
  <si>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</si>
  <si>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</si>
  <si>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</si>
  <si>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</si>
  <si>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</si>
  <si>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</si>
  <si>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</si>
  <si>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</si>
  <si>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</si>
  <si>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</si>
  <si>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</si>
  <si>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</si>
  <si>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</si>
  <si>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</si>
  <si>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</si>
  <si>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</si>
  <si>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</si>
  <si>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</si>
  <si>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</si>
  <si>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</si>
  <si>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</si>
  <si>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</si>
  <si>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</si>
  <si>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</si>
  <si>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</si>
  <si>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</si>
  <si>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</si>
  <si>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</si>
  <si>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</si>
  <si>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</si>
  <si>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</si>
  <si>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</si>
  <si>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</si>
  <si>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</si>
  <si>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</si>
  <si>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</si>
  <si>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</si>
  <si>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</si>
  <si>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</si>
  <si>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</si>
  <si>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</si>
  <si>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</si>
  <si>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</si>
  <si>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</si>
  <si>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</si>
  <si>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</si>
  <si>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</si>
  <si>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</si>
  <si>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</si>
  <si>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</si>
  <si>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</si>
  <si>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</si>
  <si>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</si>
  <si>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</si>
  <si>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</si>
  <si>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</si>
  <si>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</si>
  <si>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</si>
  <si>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</si>
  <si>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</si>
  <si>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</si>
  <si>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</si>
  <si>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</si>
  <si>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</si>
  <si>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</si>
  <si>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</si>
  <si>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</si>
  <si>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</si>
  <si>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</si>
  <si>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</si>
  <si>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</si>
  <si>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</si>
  <si>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</si>
  <si>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</si>
  <si>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</si>
  <si>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</si>
  <si>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</si>
  <si>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</si>
  <si>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</si>
  <si>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</si>
  <si>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</si>
  <si>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</si>
  <si>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</si>
  <si>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</si>
  <si>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</si>
  <si>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</si>
  <si>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</si>
  <si>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</si>
  <si>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</si>
  <si>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</si>
  <si>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</si>
  <si>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</si>
  <si>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</si>
  <si>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</si>
  <si>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</si>
  <si>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</si>
  <si>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</si>
  <si>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</si>
  <si>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</si>
  <si>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</si>
  <si>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</si>
  <si>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</si>
  <si>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</si>
  <si>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</si>
  <si>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</si>
  <si>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</si>
  <si>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</si>
  <si>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</si>
  <si>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</si>
  <si>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</si>
  <si>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</si>
  <si>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</si>
  <si>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</si>
  <si>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</si>
  <si>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</si>
  <si>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</si>
  <si>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</si>
  <si>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</si>
  <si>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</si>
  <si>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</si>
  <si>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</si>
  <si>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</si>
  <si>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</si>
  <si>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</si>
  <si>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</si>
  <si>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</si>
  <si>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</si>
  <si>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</si>
  <si>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</si>
  <si>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</si>
  <si>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</si>
  <si>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</si>
  <si>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</si>
  <si>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</si>
  <si>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</si>
  <si>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</si>
  <si>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</si>
  <si>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</si>
  <si>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</si>
  <si>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</si>
  <si>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</si>
  <si>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</si>
  <si>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</si>
  <si>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</si>
  <si>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</si>
  <si>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</si>
  <si>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</si>
  <si>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</si>
  <si>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</si>
  <si>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</si>
  <si>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</si>
  <si>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</si>
  <si>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</si>
  <si>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</si>
  <si>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</si>
  <si>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</si>
  <si>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</si>
  <si>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</si>
  <si>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</si>
  <si>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</si>
  <si>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</si>
  <si>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</si>
  <si>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</si>
  <si>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</si>
  <si>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</si>
  <si>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</si>
  <si>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</si>
  <si>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</si>
  <si>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</si>
  <si>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</si>
  <si>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</si>
  <si>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</si>
  <si>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</si>
  <si>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</si>
  <si>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</si>
  <si>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</si>
  <si>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</si>
  <si>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</si>
  <si>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</si>
  <si>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</si>
  <si>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</si>
  <si>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</si>
  <si>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</si>
  <si>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</si>
  <si>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</si>
  <si>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</si>
  <si>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</si>
  <si>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</si>
  <si>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</si>
  <si>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</si>
  <si>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</si>
  <si>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</si>
  <si>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</si>
  <si>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</si>
  <si>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</si>
  <si>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</si>
  <si>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</si>
  <si>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</si>
  <si>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</si>
  <si>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</si>
  <si>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</si>
  <si>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</si>
  <si>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</si>
  <si>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</si>
  <si>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</si>
  <si>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</si>
  <si>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</si>
  <si>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</si>
  <si>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</si>
  <si>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</si>
  <si>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</si>
  <si>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</si>
  <si>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</si>
  <si>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</si>
  <si>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</si>
  <si>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</si>
  <si>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</si>
  <si>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</si>
  <si>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</si>
  <si>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</si>
  <si>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</si>
  <si>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</si>
  <si>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</si>
  <si>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</si>
  <si>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</si>
  <si>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</si>
  <si>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</si>
  <si>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</si>
  <si>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</si>
  <si>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</si>
  <si>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</si>
  <si>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</si>
  <si>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</si>
  <si>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</si>
  <si>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</si>
  <si>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</si>
  <si>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</si>
  <si>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</si>
  <si>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</si>
  <si>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</si>
  <si>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</si>
  <si>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</si>
  <si>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</si>
  <si>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</si>
  <si>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</si>
  <si>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</si>
  <si>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</si>
  <si>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</si>
  <si>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</si>
  <si>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</si>
  <si>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</si>
  <si>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</si>
  <si>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</si>
  <si>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</si>
  <si>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</si>
  <si>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</si>
  <si>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</si>
  <si>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</si>
  <si>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</si>
  <si>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</si>
  <si>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</si>
  <si>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</si>
  <si>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</si>
  <si>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</si>
  <si>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</si>
  <si>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</si>
  <si>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</si>
  <si>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</si>
  <si>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</si>
  <si>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</si>
  <si>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</si>
  <si>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</si>
  <si>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</si>
  <si>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</si>
  <si>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</si>
  <si>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</si>
  <si>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</si>
  <si>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</si>
  <si>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</si>
  <si>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</si>
  <si>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</si>
  <si>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</si>
  <si>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</si>
  <si>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</si>
  <si>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</si>
  <si>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</si>
  <si>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</si>
  <si>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</si>
  <si>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</si>
  <si>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</si>
  <si>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</si>
  <si>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</si>
  <si>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</si>
  <si>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</si>
  <si>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</si>
  <si>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</si>
  <si>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</si>
  <si>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</si>
  <si>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</si>
  <si>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</si>
  <si>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</si>
  <si>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</si>
  <si>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</si>
  <si>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</si>
  <si>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</si>
  <si>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</si>
  <si>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</si>
  <si>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</si>
  <si>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</si>
  <si>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</si>
  <si>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</si>
  <si>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</si>
  <si>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</si>
  <si>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</si>
  <si>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</si>
  <si>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</si>
  <si>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</si>
  <si>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</si>
  <si>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</si>
  <si>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</si>
  <si>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</si>
  <si>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</si>
  <si>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</si>
  <si>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</si>
  <si>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</si>
  <si>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</si>
  <si>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</si>
  <si>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</si>
  <si>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</si>
  <si>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</si>
  <si>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</si>
  <si>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</si>
  <si>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</si>
  <si>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</si>
  <si>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</si>
  <si>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</si>
  <si>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</si>
  <si>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</si>
  <si>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</si>
  <si>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</si>
  <si>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</si>
  <si>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</si>
  <si>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</si>
  <si>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</si>
  <si>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</si>
  <si>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</si>
  <si>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</si>
  <si>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</si>
  <si>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</si>
  <si>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</si>
  <si>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</si>
  <si>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</si>
  <si>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</si>
  <si>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</si>
  <si>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</si>
  <si>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</si>
  <si>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</si>
  <si>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</si>
  <si>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</si>
  <si>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</si>
  <si>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</si>
  <si>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</si>
  <si>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</si>
  <si>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</si>
  <si>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</si>
  <si>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</si>
  <si>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</si>
  <si>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</si>
  <si>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</si>
  <si>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</si>
  <si>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</si>
  <si>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</si>
  <si>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</si>
  <si>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</si>
  <si>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</si>
  <si>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</si>
  <si>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</si>
  <si>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</si>
  <si>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</si>
  <si>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</si>
  <si>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</si>
  <si>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</si>
  <si>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</si>
  <si>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</si>
  <si>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</si>
  <si>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</si>
  <si>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</si>
  <si>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</si>
  <si>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</si>
  <si>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</si>
  <si>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</si>
  <si>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</si>
  <si>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</si>
  <si>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</si>
  <si>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</si>
  <si>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</si>
  <si>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</si>
  <si>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</si>
  <si>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</si>
  <si>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</si>
  <si>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</si>
  <si>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</si>
  <si>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</si>
  <si>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</si>
  <si>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</si>
  <si>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</si>
  <si>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</si>
  <si>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</si>
  <si>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</si>
  <si>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</si>
  <si>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</si>
  <si>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</si>
  <si>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</si>
  <si>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</si>
  <si>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</si>
  <si>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</si>
  <si>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</si>
  <si>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</si>
  <si>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</si>
  <si>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</si>
  <si>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</si>
  <si>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</si>
  <si>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</si>
  <si>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</si>
  <si>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</si>
  <si>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</si>
  <si>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</si>
  <si>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</si>
  <si>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</si>
  <si>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</si>
  <si>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</si>
  <si>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</si>
  <si>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</si>
  <si>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</si>
  <si>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</si>
  <si>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</si>
  <si>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</si>
  <si>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</si>
  <si>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</si>
  <si>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</si>
  <si>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</si>
  <si>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</si>
  <si>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</si>
  <si>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</si>
  <si>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</si>
  <si>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</si>
  <si>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</si>
  <si>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</si>
  <si>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</si>
  <si>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</si>
  <si>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</si>
  <si>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</si>
  <si>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</si>
  <si>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</si>
  <si>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</si>
  <si>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</si>
  <si>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</si>
  <si>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</si>
  <si>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</si>
  <si>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</si>
  <si>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</si>
  <si>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</si>
  <si>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</si>
  <si>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</si>
  <si>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</si>
  <si>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</si>
  <si>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</si>
  <si>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</si>
  <si>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</si>
  <si>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</si>
  <si>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</si>
  <si>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</si>
  <si>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</si>
  <si>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</si>
  <si>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</si>
  <si>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</si>
  <si>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</si>
  <si>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</si>
  <si>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</si>
  <si>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</si>
  <si>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</si>
  <si>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</si>
  <si>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</si>
  <si>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</si>
  <si>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</si>
  <si>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</si>
  <si>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</si>
  <si>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</si>
  <si>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</si>
  <si>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</si>
  <si>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</si>
  <si>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</si>
  <si>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</si>
  <si>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</si>
  <si>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</si>
  <si>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</si>
  <si>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</si>
  <si>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</si>
  <si>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</si>
  <si>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</si>
  <si>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</si>
  <si>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</si>
  <si>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</si>
  <si>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</si>
  <si>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</si>
  <si>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</si>
  <si>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</si>
  <si>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</si>
  <si>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</si>
  <si>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</si>
  <si>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</si>
  <si>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</si>
  <si>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</si>
  <si>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</si>
  <si>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</si>
  <si>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</si>
  <si>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</si>
  <si>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</si>
  <si>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</si>
  <si>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</si>
  <si>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</si>
  <si>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</si>
  <si>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</si>
  <si>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</si>
  <si>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</si>
  <si>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</si>
  <si>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</si>
  <si>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</si>
  <si>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</si>
  <si>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</si>
  <si>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</si>
  <si>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</si>
  <si>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</si>
  <si>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</si>
  <si>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</si>
  <si>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</si>
  <si>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</si>
  <si>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</si>
  <si>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</si>
  <si>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</si>
  <si>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</si>
  <si>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</si>
  <si>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</si>
  <si>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</si>
  <si>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</si>
  <si>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</si>
  <si>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</si>
  <si>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</si>
  <si>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</si>
  <si>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</si>
  <si>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</si>
  <si>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</si>
  <si>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</si>
  <si>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</si>
  <si>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</si>
  <si>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</si>
  <si>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</si>
  <si>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</si>
  <si>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</si>
  <si>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</si>
  <si>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</si>
  <si>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</si>
  <si>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</si>
  <si>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</si>
  <si>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</si>
  <si>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</si>
  <si>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</si>
  <si>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</si>
  <si>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</si>
  <si>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</si>
  <si>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</si>
  <si>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</si>
  <si>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</si>
  <si>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</si>
  <si>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</si>
  <si>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</si>
  <si>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</si>
  <si>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</si>
  <si>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</si>
  <si>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</si>
  <si>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</si>
  <si>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</si>
  <si>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</si>
  <si>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</si>
  <si>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</si>
  <si>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</si>
  <si>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</si>
  <si>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</si>
  <si>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</si>
  <si>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</si>
  <si>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</si>
  <si>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</si>
  <si>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</si>
  <si>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</si>
  <si>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</si>
  <si>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</si>
  <si>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</si>
  <si>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</si>
  <si>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</si>
  <si>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</si>
  <si>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</si>
  <si>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</si>
  <si>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</si>
  <si>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</si>
  <si>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</si>
  <si>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</si>
  <si>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</si>
  <si>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</si>
  <si>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</si>
  <si>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</si>
  <si>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</si>
  <si>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</si>
  <si>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</si>
  <si>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</si>
  <si>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</si>
  <si>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</si>
  <si>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</si>
  <si>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</si>
  <si>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</si>
  <si>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</si>
  <si>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</si>
  <si>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</si>
  <si>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</si>
  <si>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</si>
  <si>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</si>
  <si>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</si>
  <si>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</si>
  <si>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</si>
  <si>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</si>
  <si>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</si>
  <si>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</si>
  <si>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</si>
  <si>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</si>
  <si>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</si>
  <si>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</si>
  <si>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</si>
  <si>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</si>
  <si>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</si>
  <si>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</si>
  <si>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</si>
  <si>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</si>
  <si>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</si>
  <si>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</si>
  <si>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</si>
  <si>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</si>
  <si>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</si>
  <si>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</si>
  <si>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</si>
  <si>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</si>
  <si>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</si>
  <si>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</si>
  <si>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</si>
  <si>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</si>
  <si>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</si>
  <si>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</si>
  <si>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</si>
  <si>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</si>
  <si>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</si>
  <si>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</si>
  <si>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</si>
  <si>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</si>
  <si>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</si>
  <si>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</si>
  <si>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</si>
  <si>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</si>
  <si>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</si>
  <si>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</si>
  <si>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</si>
  <si>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</si>
  <si>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</si>
  <si>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</si>
  <si>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</si>
  <si>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</si>
  <si>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</si>
  <si>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</si>
  <si>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</si>
  <si>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</si>
  <si>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</si>
  <si>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</si>
  <si>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</si>
  <si>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</si>
  <si>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</si>
  <si>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</si>
  <si>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</si>
  <si>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</si>
  <si>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</si>
  <si>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</si>
  <si>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</si>
  <si>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</si>
  <si>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</si>
  <si>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</si>
  <si>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</si>
  <si>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</si>
  <si>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</si>
  <si>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</si>
  <si>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</si>
  <si>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</si>
  <si>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</si>
  <si>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</si>
  <si>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</si>
  <si>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</si>
  <si>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</si>
  <si>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</si>
  <si>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</si>
  <si>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</si>
  <si>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</si>
  <si>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</si>
  <si>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</si>
  <si>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</si>
  <si>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</si>
  <si>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</si>
  <si>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</si>
  <si>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</si>
  <si>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</si>
  <si>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</si>
  <si>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</si>
  <si>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</si>
  <si>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</si>
  <si>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</si>
  <si>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</si>
  <si>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</si>
  <si>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</si>
  <si>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</si>
  <si>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</si>
  <si>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</si>
  <si>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</si>
  <si>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</si>
  <si>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</si>
  <si>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</si>
  <si>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</si>
  <si>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</si>
  <si>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</si>
  <si>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</si>
  <si>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</si>
  <si>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</si>
  <si>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</si>
  <si>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</si>
  <si>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</si>
  <si>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</si>
  <si>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</si>
  <si>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</si>
  <si>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</si>
  <si>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</si>
  <si>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</si>
  <si>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</si>
  <si>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</si>
  <si>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</si>
  <si>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</si>
  <si>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</si>
  <si>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</si>
  <si>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</si>
  <si>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</si>
  <si>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</si>
  <si>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</si>
  <si>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</si>
  <si>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</si>
  <si>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</si>
  <si>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</si>
  <si>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</si>
  <si>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</si>
  <si>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</si>
  <si>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</si>
  <si>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</si>
  <si>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</si>
  <si>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</si>
  <si>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</si>
  <si>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</si>
  <si>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</si>
  <si>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</si>
  <si>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</si>
  <si>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</si>
  <si>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</si>
  <si>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</si>
  <si>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</si>
  <si>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</si>
  <si>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</si>
  <si>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</si>
  <si>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</si>
  <si>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</si>
  <si>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</si>
  <si>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</si>
  <si>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</si>
  <si>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</si>
  <si>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</si>
  <si>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</si>
  <si>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</si>
  <si>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</si>
  <si>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</si>
  <si>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</si>
  <si>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</si>
  <si>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</si>
  <si>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</si>
  <si>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</si>
  <si>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</si>
  <si>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</si>
  <si>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</si>
  <si>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</si>
  <si>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</si>
  <si>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</si>
  <si>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</si>
  <si>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</si>
  <si>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</si>
  <si>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</si>
  <si>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</si>
  <si>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</si>
  <si>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</si>
  <si>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</si>
  <si>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</si>
  <si>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</si>
  <si>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</si>
  <si>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</si>
  <si>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</si>
  <si>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</si>
  <si>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</si>
  <si>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</si>
  <si>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</si>
  <si>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</si>
  <si>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</si>
  <si>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</si>
  <si>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</si>
  <si>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</si>
  <si>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</si>
  <si>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</si>
  <si>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</si>
  <si>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</si>
  <si>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</si>
  <si>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</si>
  <si>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</si>
  <si>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</si>
  <si>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</si>
  <si>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</si>
  <si>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</si>
  <si>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</si>
  <si>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</si>
  <si>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</si>
  <si>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</si>
  <si>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</si>
  <si>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</si>
  <si>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</si>
  <si>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</si>
  <si>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</si>
  <si>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</si>
  <si>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</si>
  <si>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</si>
  <si>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</si>
  <si>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</si>
  <si>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</si>
  <si>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</si>
  <si>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</si>
  <si>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</si>
  <si>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</si>
  <si>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</si>
  <si>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</si>
  <si>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</si>
  <si>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</si>
  <si>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</si>
  <si>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</si>
  <si>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</si>
  <si>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</si>
  <si>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</si>
  <si>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</si>
  <si>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</si>
  <si>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</si>
  <si>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</si>
  <si>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</si>
  <si>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</si>
  <si>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</si>
  <si>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</si>
  <si>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</si>
  <si>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</si>
  <si>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</si>
  <si>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</si>
  <si>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</si>
  <si>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</si>
  <si>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</si>
  <si>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</si>
  <si>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</si>
  <si>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</si>
  <si>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</si>
  <si>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</si>
  <si>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</si>
  <si>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</si>
  <si>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</si>
  <si>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</si>
  <si>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</si>
  <si>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</si>
  <si>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</si>
  <si>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</si>
  <si>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</si>
  <si>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</si>
  <si>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</si>
  <si>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</si>
  <si>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</si>
  <si>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</si>
  <si>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</si>
  <si>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</si>
  <si>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</si>
  <si>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</si>
  <si>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</si>
  <si>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</si>
  <si>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</si>
  <si>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</si>
  <si>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</si>
  <si>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</si>
  <si>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</si>
  <si>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</si>
  <si>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</si>
  <si>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</si>
  <si>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</si>
  <si>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</si>
  <si>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</si>
  <si>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</si>
  <si>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</si>
  <si>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</si>
  <si>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</si>
  <si>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</si>
  <si>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</si>
  <si>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</si>
  <si>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</si>
  <si>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</si>
  <si>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</si>
  <si>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</si>
  <si>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</si>
  <si>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</si>
  <si>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</si>
  <si>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</si>
  <si>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</si>
  <si>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</si>
  <si>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</si>
  <si>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</si>
  <si>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</si>
  <si>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</si>
  <si>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</si>
  <si>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</si>
  <si>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</si>
  <si>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</si>
  <si>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</si>
  <si>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</si>
  <si>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</si>
  <si>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</si>
  <si>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</si>
  <si>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</si>
  <si>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</si>
  <si>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</si>
  <si>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</si>
  <si>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</si>
  <si>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</si>
  <si>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</si>
  <si>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</si>
  <si>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</si>
  <si>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</si>
  <si>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</si>
  <si>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</si>
  <si>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</si>
  <si>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</si>
  <si>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</si>
  <si>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</si>
  <si>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</si>
  <si>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</si>
  <si>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</si>
  <si>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</si>
  <si>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</si>
  <si>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</si>
  <si>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</si>
  <si>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</si>
  <si>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</si>
  <si>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</si>
  <si>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</si>
  <si>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</si>
  <si>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</si>
  <si>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</si>
  <si>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</si>
  <si>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</si>
  <si>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</si>
  <si>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</si>
  <si>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</si>
  <si>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</si>
  <si>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</si>
  <si>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</si>
  <si>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</si>
  <si>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</si>
  <si>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</si>
  <si>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</si>
  <si>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</si>
  <si>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</si>
  <si>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</si>
  <si>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</si>
  <si>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</si>
  <si>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</si>
  <si>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</si>
  <si>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</si>
  <si>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</si>
  <si>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</si>
  <si>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</si>
  <si>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</si>
  <si>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</si>
  <si>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</si>
  <si>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</si>
  <si>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</si>
  <si>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</si>
  <si>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</si>
  <si>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</si>
  <si>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</si>
  <si>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</si>
  <si>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</si>
  <si>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</si>
  <si>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</si>
  <si>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</si>
  <si>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</si>
  <si>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</si>
  <si>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</si>
  <si>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</si>
  <si>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</si>
  <si>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</si>
  <si>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</si>
  <si>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</si>
  <si>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</si>
  <si>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</si>
  <si>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</si>
  <si>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</si>
  <si>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</si>
  <si>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</si>
  <si>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</si>
  <si>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</si>
  <si>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</si>
  <si>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</si>
  <si>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</si>
  <si>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</si>
  <si>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</si>
  <si>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</si>
  <si>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</si>
  <si>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</si>
  <si>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</si>
  <si>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</si>
  <si>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</si>
  <si>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</si>
  <si>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</si>
  <si>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</si>
  <si>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</si>
  <si>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</si>
  <si>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</si>
  <si>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</si>
  <si>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</si>
  <si>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</si>
  <si>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</si>
  <si>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</si>
  <si>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</si>
  <si>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</si>
  <si>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</si>
  <si>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</si>
  <si>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</si>
  <si>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</si>
  <si>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</si>
  <si>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</si>
  <si>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</si>
  <si>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</si>
  <si>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</si>
  <si>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</si>
  <si>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</si>
  <si>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</si>
  <si>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</si>
  <si>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</si>
  <si>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</si>
  <si>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</si>
  <si>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</si>
  <si>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</si>
  <si>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</si>
  <si>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</si>
  <si>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</si>
  <si>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</si>
  <si>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</si>
  <si>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</si>
  <si>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</si>
  <si>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</si>
  <si>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</si>
  <si>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</si>
  <si>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</si>
  <si>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</si>
  <si>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</si>
  <si>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</si>
  <si>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</si>
  <si>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</si>
  <si>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</si>
  <si>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</si>
  <si>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</si>
  <si>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</si>
  <si>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</si>
  <si>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</si>
  <si>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</si>
  <si>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</si>
  <si>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</si>
  <si>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</si>
  <si>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</si>
  <si>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</si>
  <si>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</si>
  <si>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</si>
  <si>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</si>
  <si>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</si>
  <si>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</si>
  <si>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</si>
  <si>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</si>
  <si>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</si>
  <si>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</si>
  <si>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</si>
  <si>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</si>
  <si>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</si>
  <si>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</si>
  <si>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</si>
  <si>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</si>
  <si>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</si>
  <si>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</si>
  <si>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</si>
  <si>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</si>
  <si>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</si>
  <si>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</si>
  <si>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</si>
  <si>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</si>
  <si>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</si>
  <si>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</si>
  <si>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</si>
  <si>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</si>
  <si>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</si>
  <si>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</si>
  <si>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</si>
  <si>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</si>
  <si>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</si>
  <si>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</si>
  <si>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</si>
  <si>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</si>
  <si>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</si>
  <si>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</si>
  <si>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</si>
  <si>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</si>
  <si>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</si>
  <si>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</si>
  <si>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</si>
  <si>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</si>
  <si>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</si>
  <si>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</si>
  <si>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</si>
  <si>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</si>
  <si>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</si>
  <si>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</si>
  <si>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</si>
  <si>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</si>
  <si>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</si>
  <si>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</si>
  <si>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</si>
  <si>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</si>
  <si>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</si>
  <si>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</si>
  <si>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</si>
  <si>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</si>
  <si>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</si>
  <si>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</si>
  <si>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</si>
  <si>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</si>
  <si>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</si>
  <si>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</si>
  <si>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</si>
  <si>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</si>
  <si>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</si>
  <si>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</si>
  <si>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</si>
  <si>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</si>
  <si>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</si>
  <si>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</si>
  <si>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</si>
  <si>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</si>
  <si>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</si>
  <si>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</si>
  <si>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</si>
  <si>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</si>
  <si>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</si>
  <si>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</si>
  <si>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</si>
  <si>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</si>
  <si>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</si>
  <si>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</si>
  <si>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</si>
  <si>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</si>
  <si>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</si>
  <si>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</si>
  <si>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</si>
  <si>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</si>
  <si>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</si>
  <si>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</si>
  <si>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</si>
  <si>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</si>
  <si>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</si>
  <si>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</si>
  <si>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</si>
  <si>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</si>
  <si>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</si>
  <si>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</si>
  <si>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</si>
  <si>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</si>
  <si>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</si>
  <si>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</si>
  <si>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</si>
  <si>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</si>
  <si>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</si>
  <si>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</si>
  <si>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</si>
  <si>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</si>
  <si>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</si>
  <si>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</si>
  <si>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</si>
  <si>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</si>
  <si>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</si>
  <si>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</si>
  <si>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</si>
  <si>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</si>
  <si>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</si>
  <si>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</si>
  <si>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</si>
  <si>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</si>
  <si>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</si>
  <si>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</si>
  <si>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</si>
  <si>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</si>
  <si>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</si>
  <si>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</si>
  <si>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</si>
  <si>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</si>
  <si>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</si>
  <si>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</si>
  <si>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</si>
  <si>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</si>
  <si>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</si>
  <si>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</si>
  <si>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</si>
  <si>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</si>
  <si>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</si>
  <si>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</si>
  <si>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</si>
  <si>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</si>
  <si>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</si>
  <si>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</si>
  <si>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</si>
  <si>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</si>
  <si>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</si>
  <si>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</si>
  <si>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</si>
  <si>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</si>
  <si>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</si>
  <si>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</si>
  <si>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</si>
  <si>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</si>
  <si>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</si>
  <si>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</si>
  <si>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</si>
  <si>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</si>
  <si>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</si>
  <si>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</si>
  <si>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</si>
  <si>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</si>
  <si>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</si>
  <si>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</si>
  <si>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</si>
  <si>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</si>
  <si>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</si>
  <si>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</si>
  <si>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</si>
  <si>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</si>
  <si>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</si>
  <si>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</si>
  <si>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</si>
  <si>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</si>
  <si>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</si>
  <si>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</si>
  <si>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</si>
  <si>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</si>
  <si>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</si>
  <si>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</si>
  <si>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</si>
  <si>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</si>
  <si>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</si>
  <si>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</si>
  <si>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</si>
  <si>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</si>
  <si>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</si>
  <si>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</si>
  <si>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</si>
  <si>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</si>
  <si>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</si>
  <si>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</si>
  <si>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</si>
  <si>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</si>
  <si>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</si>
  <si>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</si>
  <si>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</si>
  <si>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</si>
  <si>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</si>
  <si>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</si>
  <si>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</si>
  <si>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</si>
  <si>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</si>
  <si>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</si>
  <si>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</si>
  <si>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</si>
  <si>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</si>
  <si>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</si>
  <si>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</si>
  <si>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</si>
  <si>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</si>
  <si>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</si>
  <si>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</si>
  <si>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</si>
  <si>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</si>
  <si>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</si>
  <si>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</si>
  <si>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</si>
  <si>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</si>
  <si>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</si>
  <si>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</si>
  <si>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</si>
  <si>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</si>
  <si>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</si>
  <si>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</si>
  <si>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</si>
  <si>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</si>
  <si>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</si>
  <si>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</si>
  <si>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</si>
  <si>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</si>
  <si>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</si>
  <si>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</si>
  <si>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</si>
  <si>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</si>
  <si>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</si>
  <si>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</si>
  <si>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</si>
  <si>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</si>
  <si>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</si>
  <si>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</si>
  <si>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</si>
  <si>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</si>
  <si>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</si>
  <si>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</si>
  <si>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</si>
  <si>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</si>
  <si>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</si>
  <si>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</si>
  <si>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</si>
  <si>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</si>
  <si>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</si>
  <si>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</si>
  <si>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</si>
  <si>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</si>
  <si>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</si>
  <si>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</si>
  <si>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</si>
  <si>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</si>
  <si>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</si>
  <si>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</si>
  <si>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</si>
  <si>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</si>
  <si>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</si>
  <si>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</si>
  <si>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</si>
  <si>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</si>
  <si>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</si>
  <si>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</si>
  <si>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</si>
  <si>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</si>
  <si>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</si>
  <si>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</si>
  <si>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</si>
  <si>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</si>
  <si>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</si>
  <si>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</si>
  <si>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</si>
  <si>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</si>
  <si>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</si>
  <si>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</si>
  <si>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</si>
  <si>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</si>
  <si>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</si>
  <si>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</si>
  <si>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</si>
  <si>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</si>
  <si>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</si>
  <si>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</si>
  <si>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</si>
  <si>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</si>
  <si>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</si>
  <si>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</si>
  <si>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</si>
  <si>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</si>
  <si>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</si>
  <si>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</si>
  <si>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</si>
  <si>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</si>
  <si>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</si>
  <si>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</si>
  <si>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</si>
  <si>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</si>
  <si>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</si>
  <si>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</si>
  <si>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</si>
  <si>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</si>
  <si>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</si>
  <si>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</si>
  <si>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</si>
  <si>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</si>
  <si>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</si>
  <si>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</si>
  <si>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</si>
  <si>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</si>
  <si>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</si>
  <si>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</si>
  <si>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</si>
  <si>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</si>
  <si>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</si>
  <si>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</si>
  <si>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</si>
  <si>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</si>
  <si>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</si>
  <si>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</si>
  <si>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</si>
  <si>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</si>
  <si>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</si>
  <si>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</si>
  <si>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</si>
  <si>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</si>
  <si>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</si>
  <si>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</si>
  <si>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</si>
  <si>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</si>
  <si>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</si>
  <si>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</si>
  <si>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</si>
  <si>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</si>
  <si>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</si>
  <si>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</si>
  <si>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</si>
  <si>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</si>
  <si>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</si>
  <si>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</si>
  <si>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</si>
  <si>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</si>
  <si>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</si>
  <si>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</si>
  <si>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</si>
  <si>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</si>
  <si>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</si>
  <si>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</si>
  <si>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</si>
  <si>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</si>
  <si>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</si>
  <si>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</si>
  <si>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</si>
  <si>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</si>
  <si>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</si>
  <si>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</si>
  <si>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</si>
  <si>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</si>
  <si>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</si>
  <si>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</si>
  <si>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</si>
  <si>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</si>
  <si>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</si>
  <si>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</si>
  <si>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</si>
  <si>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</si>
  <si>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</si>
  <si>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</si>
  <si>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</si>
  <si>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</si>
  <si>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</si>
  <si>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</si>
  <si>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</si>
  <si>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</si>
  <si>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</si>
  <si>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</si>
  <si>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</si>
  <si>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</si>
  <si>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</si>
  <si>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</si>
  <si>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</si>
  <si>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</si>
  <si>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</si>
  <si>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</si>
  <si>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</si>
  <si>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</si>
  <si>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</si>
  <si>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</si>
  <si>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</si>
  <si>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</si>
  <si>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</si>
  <si>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</si>
  <si>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</si>
  <si>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</si>
  <si>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</si>
  <si>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</si>
  <si>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</si>
  <si>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</si>
  <si>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</si>
  <si>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</si>
  <si>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</si>
  <si>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</si>
  <si>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</si>
  <si>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</si>
  <si>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</si>
  <si>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</si>
  <si>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</si>
  <si>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</si>
  <si>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</si>
  <si>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</si>
  <si>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</si>
  <si>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</si>
  <si>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</si>
  <si>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</si>
  <si>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</si>
  <si>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</si>
  <si>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</si>
  <si>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</si>
  <si>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</si>
  <si>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</si>
  <si>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</si>
  <si>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</si>
  <si>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</si>
  <si>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</si>
  <si>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</si>
  <si>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</si>
  <si>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</si>
  <si>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</si>
  <si>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</si>
  <si>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</si>
  <si>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</si>
  <si>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</si>
  <si>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</si>
  <si>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</si>
  <si>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</si>
  <si>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</si>
  <si>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</si>
  <si>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</si>
  <si>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</si>
  <si>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</si>
  <si>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</si>
  <si>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</si>
  <si>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</si>
  <si>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</si>
  <si>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</si>
  <si>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</si>
  <si>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</si>
  <si>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</si>
  <si>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</si>
  <si>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</si>
  <si>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</si>
  <si>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</si>
  <si>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</si>
  <si>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</si>
  <si>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</si>
  <si>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</si>
  <si>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</si>
  <si>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</si>
  <si>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</si>
  <si>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</si>
  <si>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</si>
  <si>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</si>
  <si>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</si>
  <si>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</si>
  <si>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</si>
  <si>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</si>
  <si>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</si>
  <si>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</si>
  <si>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</si>
  <si>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</si>
  <si>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</si>
  <si>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</si>
  <si>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</si>
  <si>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</si>
  <si>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</si>
  <si>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</si>
  <si>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</si>
  <si>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</si>
  <si>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</si>
  <si>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</si>
  <si>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</si>
  <si>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</si>
  <si>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</si>
  <si>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</si>
  <si>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</si>
  <si>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</si>
  <si>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</si>
  <si>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</si>
  <si>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</si>
  <si>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</si>
  <si>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</si>
  <si>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</si>
  <si>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</si>
  <si>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</si>
  <si>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</si>
  <si>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</si>
  <si>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</si>
  <si>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</si>
  <si>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</si>
  <si>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</si>
  <si>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</si>
  <si>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</si>
  <si>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</si>
  <si>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</si>
  <si>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</si>
  <si>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</si>
  <si>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</si>
  <si>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</si>
  <si>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</si>
  <si>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</si>
  <si>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</si>
  <si>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</si>
  <si>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</si>
  <si>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</si>
  <si>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</si>
  <si>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</si>
  <si>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</si>
  <si>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</si>
  <si>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</si>
  <si>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</si>
  <si>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</si>
  <si>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</si>
  <si>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</si>
  <si>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</si>
  <si>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</si>
  <si>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</si>
  <si>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</si>
  <si>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</si>
  <si>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</si>
  <si>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</si>
  <si>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</si>
  <si>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</si>
  <si>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</si>
  <si>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</si>
  <si>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</si>
  <si>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</si>
  <si>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</si>
  <si>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</si>
  <si>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</si>
  <si>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</si>
  <si>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</si>
  <si>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</si>
  <si>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</si>
  <si>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</si>
  <si>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</si>
  <si>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</si>
  <si>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</si>
  <si>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</si>
  <si>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</si>
  <si>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</si>
  <si>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</si>
  <si>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</si>
  <si>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</si>
  <si>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</si>
  <si>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</si>
  <si>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</si>
  <si>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</si>
  <si>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</si>
  <si>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</si>
  <si>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</si>
  <si>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</si>
  <si>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</si>
  <si>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</si>
  <si>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</si>
  <si>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</si>
  <si>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</si>
  <si>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</si>
  <si>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</si>
  <si>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</si>
  <si>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</si>
  <si>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</si>
  <si>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</si>
  <si>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</si>
  <si>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</si>
  <si>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</si>
  <si>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</si>
  <si>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</si>
  <si>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</si>
  <si>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</si>
  <si>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</si>
  <si>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</si>
  <si>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</si>
  <si>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</si>
  <si>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</si>
  <si>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</si>
  <si>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</si>
  <si>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</si>
  <si>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</si>
  <si>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</si>
  <si>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</si>
  <si>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</si>
  <si>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</si>
  <si>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</si>
  <si>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</si>
  <si>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</si>
  <si>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</si>
  <si>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</si>
  <si>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</si>
  <si>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</si>
  <si>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</si>
  <si>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</si>
  <si>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</si>
  <si>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</si>
  <si>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</si>
  <si>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</si>
  <si>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</si>
  <si>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</si>
  <si>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</si>
  <si>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</si>
  <si>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</si>
  <si>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</si>
  <si>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</si>
  <si>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</si>
  <si>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</si>
  <si>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</si>
  <si>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</si>
  <si>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</si>
  <si>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</si>
  <si>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</si>
  <si>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</si>
  <si>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</si>
  <si>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</si>
  <si>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</si>
  <si>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</si>
  <si>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</si>
  <si>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</si>
  <si>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</si>
  <si>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</si>
  <si>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</si>
  <si>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</si>
  <si>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</si>
  <si>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</si>
  <si>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</si>
  <si>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</si>
  <si>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</si>
  <si>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</si>
  <si>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</si>
  <si>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</si>
  <si>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</si>
  <si>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</si>
  <si>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</si>
  <si>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</si>
  <si>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</si>
  <si>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</si>
  <si>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</si>
  <si>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</si>
  <si>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</si>
  <si>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</si>
  <si>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</si>
  <si>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</si>
  <si>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</si>
  <si>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</si>
  <si>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</si>
  <si>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</si>
  <si>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</si>
  <si>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</si>
  <si>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</si>
  <si>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</si>
  <si>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</si>
  <si>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</si>
  <si>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</si>
  <si>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</si>
  <si>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</si>
  <si>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</si>
  <si>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</si>
  <si>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</si>
  <si>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</si>
  <si>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</si>
  <si>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</si>
  <si>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</si>
  <si>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</si>
  <si>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</si>
  <si>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</si>
  <si>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</si>
  <si>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</si>
  <si>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</si>
  <si>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</si>
  <si>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</si>
  <si>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</si>
  <si>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</si>
  <si>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</si>
  <si>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</si>
  <si>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</si>
  <si>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</si>
  <si>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</si>
  <si>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</si>
  <si>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</si>
  <si>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</si>
  <si>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</si>
  <si>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</si>
  <si>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</si>
  <si>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</si>
  <si>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</si>
  <si>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</si>
  <si>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</si>
  <si>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</si>
  <si>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</si>
  <si>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</si>
  <si>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</si>
  <si>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</si>
  <si>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</si>
  <si>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</si>
  <si>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</si>
  <si>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</si>
  <si>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</si>
  <si>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</si>
  <si>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</si>
  <si>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</si>
  <si>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</si>
  <si>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</si>
  <si>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</si>
  <si>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</si>
  <si>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</si>
  <si>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</si>
  <si>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</si>
  <si>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</si>
  <si>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</si>
  <si>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</si>
  <si>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</si>
  <si>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</si>
  <si>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</si>
  <si>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</si>
  <si>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</si>
  <si>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</si>
  <si>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</si>
  <si>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</si>
  <si>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</si>
  <si>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</si>
  <si>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</si>
  <si>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</si>
  <si>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</si>
  <si>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</si>
  <si>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</si>
  <si>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</si>
  <si>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</si>
  <si>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</si>
  <si>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</si>
  <si>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</si>
  <si>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</si>
  <si>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</si>
  <si>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</si>
  <si>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</si>
  <si>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</si>
  <si>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</si>
  <si>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</si>
  <si>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</si>
  <si>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</si>
  <si>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</si>
  <si>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</si>
  <si>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</si>
  <si>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</si>
  <si>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</si>
  <si>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</si>
  <si>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</si>
  <si>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</si>
  <si>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</si>
  <si>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</si>
  <si>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</si>
  <si>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</si>
  <si>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</si>
  <si>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</si>
  <si>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</si>
  <si>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</si>
  <si>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</si>
  <si>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</si>
  <si>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</si>
  <si>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</si>
  <si>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</si>
  <si>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</si>
  <si>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</si>
  <si>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</si>
  <si>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</si>
  <si>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</si>
  <si>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</si>
  <si>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</si>
  <si>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</si>
  <si>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</si>
  <si>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</si>
  <si>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</si>
  <si>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</si>
  <si>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</si>
  <si>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</si>
  <si>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</si>
  <si>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</si>
  <si>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</si>
  <si>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</si>
  <si>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</si>
  <si>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</si>
  <si>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</si>
  <si>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</si>
  <si>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</si>
  <si>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</si>
  <si>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</si>
  <si>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</si>
  <si>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</si>
  <si>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</si>
  <si>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</si>
  <si>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</si>
  <si>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</si>
  <si>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</si>
  <si>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</si>
  <si>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</si>
  <si>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</si>
  <si>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</si>
  <si>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</si>
  <si>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</si>
  <si>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</si>
  <si>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</si>
  <si>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</si>
  <si>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</si>
  <si>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</si>
  <si>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</si>
  <si>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</si>
  <si>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</si>
  <si>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</si>
  <si>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</si>
  <si>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</si>
  <si>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</si>
  <si>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</si>
  <si>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</si>
  <si>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</si>
  <si>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</si>
  <si>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</si>
  <si>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</si>
  <si>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</si>
  <si>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</si>
  <si>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</si>
  <si>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</si>
  <si>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</si>
  <si>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</si>
  <si>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</si>
  <si>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</si>
  <si>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</si>
  <si>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</si>
  <si>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</si>
  <si>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</si>
  <si>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</si>
  <si>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</si>
  <si>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</si>
  <si>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</si>
  <si>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</si>
  <si>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</si>
  <si>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</si>
  <si>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</si>
  <si>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</si>
  <si>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</si>
  <si>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</si>
  <si>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</si>
  <si>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</si>
  <si>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</si>
  <si>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</si>
  <si>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</si>
  <si>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</si>
  <si>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</si>
  <si>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</si>
  <si>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</si>
  <si>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</si>
  <si>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</si>
  <si>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</si>
  <si>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</si>
  <si>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</si>
  <si>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</si>
  <si>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</si>
  <si>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</si>
  <si>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</si>
  <si>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</si>
  <si>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</si>
  <si>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</si>
  <si>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</si>
  <si>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</si>
  <si>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</si>
  <si>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</si>
  <si>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</si>
  <si>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</si>
  <si>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</si>
  <si>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</si>
  <si>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</si>
  <si>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</si>
  <si>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</si>
  <si>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</si>
  <si>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</si>
  <si>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</si>
  <si>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</si>
  <si>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</si>
  <si>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</si>
  <si>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</si>
  <si>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</si>
  <si>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</si>
  <si>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</si>
  <si>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</si>
  <si>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</si>
  <si>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</si>
  <si>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</si>
  <si>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</si>
  <si>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</si>
  <si>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</si>
  <si>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</si>
  <si>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</si>
  <si>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</si>
  <si>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</si>
  <si>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</si>
  <si>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</si>
  <si>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</si>
  <si>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</si>
  <si>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</si>
  <si>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</si>
  <si>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</si>
  <si>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</si>
  <si>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</si>
  <si>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</si>
  <si>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</si>
  <si>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</si>
  <si>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</si>
  <si>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</si>
  <si>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</si>
  <si>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</si>
  <si>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</si>
  <si>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</si>
  <si>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</si>
  <si>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</si>
  <si>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</si>
  <si>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</si>
  <si>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</si>
  <si>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</si>
  <si>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</si>
  <si>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</si>
  <si>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</si>
  <si>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</si>
  <si>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</si>
  <si>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</si>
  <si>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</si>
  <si>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</si>
  <si>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</si>
  <si>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</si>
  <si>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</si>
  <si>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</si>
  <si>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</si>
  <si>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</si>
  <si>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</si>
  <si>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</si>
  <si>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</si>
  <si>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</si>
  <si>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</si>
  <si>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</si>
  <si>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</si>
  <si>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</si>
  <si>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</si>
  <si>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</si>
  <si>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</si>
  <si>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</si>
  <si>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</si>
  <si>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</si>
  <si>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</si>
  <si>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</si>
  <si>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</si>
  <si>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</si>
  <si>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</si>
  <si>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</si>
  <si>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</si>
  <si>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</si>
  <si>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</si>
  <si>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</si>
  <si>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</si>
  <si>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</si>
  <si>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</si>
  <si>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</si>
  <si>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</si>
  <si>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</si>
  <si>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</si>
  <si>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</si>
  <si>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</si>
  <si>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</si>
  <si>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</si>
  <si>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</si>
  <si>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</si>
  <si>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</si>
  <si>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</si>
  <si>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</si>
  <si>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</si>
  <si>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</si>
  <si>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</si>
  <si>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</si>
  <si>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</si>
  <si>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</si>
  <si>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</si>
  <si>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</si>
  <si>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</si>
  <si>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</si>
  <si>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</si>
  <si>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</si>
  <si>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</si>
  <si>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</si>
  <si>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</si>
  <si>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</si>
  <si>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</si>
  <si>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</si>
  <si>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</si>
  <si>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</si>
  <si>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</si>
  <si>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</si>
  <si>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</si>
  <si>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</si>
  <si>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</si>
  <si>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</si>
  <si>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</si>
  <si>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</si>
  <si>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</si>
  <si>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</si>
  <si>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</si>
  <si>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</si>
  <si>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</si>
  <si>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</si>
  <si>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</si>
  <si>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</si>
  <si>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</si>
  <si>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</si>
  <si>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</si>
  <si>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</si>
  <si>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</si>
  <si>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</si>
  <si>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</si>
  <si>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</si>
  <si>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</si>
  <si>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</si>
  <si>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</si>
  <si>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</si>
  <si>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</si>
  <si>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</si>
  <si>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</si>
  <si>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</si>
  <si>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</si>
  <si>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</si>
  <si>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</si>
  <si>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</si>
  <si>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</si>
  <si>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</si>
  <si>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</si>
  <si>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</si>
  <si>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</si>
  <si>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</si>
  <si>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</si>
  <si>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</si>
  <si>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</si>
  <si>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</si>
  <si>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</si>
  <si>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</si>
  <si>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</si>
  <si>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</si>
  <si>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</si>
  <si>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</si>
  <si>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</si>
  <si>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</si>
  <si>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</si>
  <si>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</si>
  <si>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</si>
  <si>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</si>
  <si>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</si>
  <si>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</si>
  <si>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</si>
  <si>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</si>
  <si>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</si>
  <si>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</si>
  <si>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</si>
  <si>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</si>
  <si>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</si>
  <si>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</si>
  <si>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</si>
  <si>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</si>
  <si>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</si>
  <si>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</si>
  <si>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</si>
  <si>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</si>
  <si>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</si>
  <si>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</si>
  <si>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</si>
  <si>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</si>
  <si>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</si>
  <si>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</si>
  <si>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</si>
  <si>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</si>
  <si>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</si>
  <si>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</si>
  <si>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</si>
  <si>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</si>
  <si>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</si>
  <si>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</si>
  <si>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</si>
  <si>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</si>
  <si>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</si>
  <si>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</si>
  <si>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</si>
  <si>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</si>
  <si>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</si>
  <si>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</si>
  <si>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</si>
  <si>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</si>
  <si>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</si>
  <si>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</si>
  <si>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</si>
  <si>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</si>
  <si>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</si>
  <si>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</si>
  <si>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</si>
  <si>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</si>
  <si>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</si>
  <si>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</si>
  <si>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</si>
  <si>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</si>
  <si>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</si>
  <si>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</si>
  <si>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</si>
  <si>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</si>
  <si>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</si>
  <si>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</si>
  <si>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</si>
  <si>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</si>
  <si>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</si>
  <si>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</si>
  <si>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</si>
  <si>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</si>
  <si>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</si>
  <si>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</si>
  <si>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</si>
  <si>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</si>
  <si>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</si>
  <si>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</si>
  <si>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</si>
  <si>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</si>
  <si>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</si>
  <si>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</si>
  <si>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</si>
  <si>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</si>
  <si>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</si>
  <si>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</si>
  <si>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</si>
  <si>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</si>
  <si>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</si>
  <si>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</si>
  <si>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</si>
  <si>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</si>
  <si>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</si>
  <si>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</si>
  <si>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</si>
  <si>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</si>
  <si>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</si>
  <si>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</si>
  <si>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</si>
  <si>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</si>
  <si>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</si>
  <si>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</si>
  <si>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</si>
  <si>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</si>
  <si>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</si>
  <si>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</si>
  <si>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</si>
  <si>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</si>
  <si>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</si>
  <si>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</si>
  <si>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</si>
  <si>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</si>
  <si>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</si>
  <si>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</si>
  <si>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</si>
  <si>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</si>
  <si>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</si>
  <si>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</si>
  <si>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</si>
  <si>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</si>
  <si>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</si>
  <si>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</si>
  <si>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</si>
  <si>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</si>
  <si>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</si>
  <si>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</si>
  <si>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</si>
  <si>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</si>
  <si>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</si>
  <si>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</si>
  <si>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</si>
  <si>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</si>
  <si>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</si>
  <si>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</si>
  <si>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</si>
  <si>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</si>
  <si>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</si>
  <si>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</si>
  <si>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</si>
  <si>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</si>
  <si>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</si>
  <si>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</si>
  <si>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</si>
  <si>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</si>
  <si>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</si>
  <si>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</si>
  <si>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</si>
  <si>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</si>
  <si>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</si>
  <si>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</si>
  <si>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</si>
  <si>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</si>
  <si>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</si>
  <si>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</si>
  <si>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</si>
  <si>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</si>
  <si>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</si>
  <si>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</si>
  <si>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</si>
  <si>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</si>
  <si>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</si>
  <si>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</si>
  <si>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</si>
  <si>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</si>
  <si>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</si>
  <si>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</si>
  <si>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</si>
  <si>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</si>
  <si>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</si>
  <si>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</si>
  <si>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</si>
  <si>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</si>
  <si>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</si>
  <si>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</si>
  <si>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</si>
  <si>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</si>
  <si>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</si>
  <si>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</si>
  <si>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</si>
  <si>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</si>
  <si>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</si>
  <si>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</si>
  <si>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</si>
  <si>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</si>
  <si>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</si>
  <si>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</si>
  <si>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</si>
  <si>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</si>
  <si>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</si>
  <si>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</si>
  <si>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</si>
  <si>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</si>
  <si>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</si>
  <si>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</si>
  <si>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</si>
  <si>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</si>
  <si>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</si>
  <si>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</si>
  <si>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</si>
  <si>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</si>
  <si>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</si>
  <si>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</si>
  <si>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</si>
  <si>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</si>
  <si>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</si>
  <si>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</si>
  <si>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</si>
  <si>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</si>
  <si>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</si>
  <si>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</si>
  <si>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</si>
  <si>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</si>
  <si>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</si>
  <si>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</si>
  <si>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</si>
  <si>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</si>
  <si>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</si>
  <si>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</si>
  <si>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</si>
  <si>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</si>
  <si>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</si>
  <si>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</si>
  <si>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</si>
  <si>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</si>
  <si>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</si>
  <si>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</si>
  <si>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</si>
  <si>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</si>
  <si>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</si>
  <si>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</si>
  <si>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</si>
  <si>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</si>
  <si>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</si>
  <si>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</si>
  <si>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</si>
  <si>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</si>
  <si>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</si>
  <si>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</si>
  <si>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</si>
  <si>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</si>
  <si>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</si>
  <si>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</si>
  <si>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</si>
  <si>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</si>
  <si>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</si>
  <si>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</si>
  <si>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</si>
  <si>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</si>
  <si>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</si>
  <si>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</si>
  <si>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</si>
  <si>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</si>
  <si>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</si>
  <si>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</si>
  <si>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</si>
  <si>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</si>
  <si>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</si>
  <si>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</si>
  <si>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</si>
  <si>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</si>
  <si>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</si>
  <si>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</si>
  <si>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</si>
  <si>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</si>
  <si>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</si>
  <si>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</si>
  <si>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</si>
  <si>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</si>
  <si>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</si>
  <si>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</si>
  <si>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</si>
  <si>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</si>
  <si>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</si>
  <si>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</si>
  <si>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</si>
  <si>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</si>
  <si>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</si>
  <si>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</si>
  <si>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</si>
  <si>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</si>
  <si>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</si>
  <si>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</si>
  <si>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</si>
  <si>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</si>
  <si>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</si>
  <si>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</si>
  <si>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</si>
  <si>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</si>
  <si>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</si>
  <si>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</si>
  <si>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</si>
  <si>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</si>
  <si>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</si>
  <si>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</si>
  <si>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</si>
  <si>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</si>
  <si>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</si>
  <si>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</si>
  <si>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</si>
  <si>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</si>
  <si>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</si>
  <si>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</si>
  <si>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</si>
  <si>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</si>
  <si>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</si>
  <si>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</si>
  <si>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</si>
  <si>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</si>
  <si>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</si>
  <si>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</si>
  <si>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</si>
  <si>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</si>
  <si>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</si>
  <si>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</si>
  <si>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</si>
  <si>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</si>
  <si>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</si>
  <si>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</si>
  <si>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</si>
  <si>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</si>
  <si>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</si>
  <si>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</si>
  <si>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</si>
  <si>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</si>
  <si>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</si>
  <si>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</si>
  <si>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</si>
  <si>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</si>
  <si>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</si>
  <si>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</si>
  <si>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</si>
  <si>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</si>
  <si>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</si>
  <si>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</si>
  <si>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</si>
  <si>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</si>
  <si>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</si>
  <si>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</si>
  <si>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</si>
  <si>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</si>
  <si>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</si>
  <si>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</si>
  <si>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</si>
  <si>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</si>
  <si>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</si>
  <si>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</si>
  <si>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</si>
  <si>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</si>
  <si>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</si>
  <si>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</si>
  <si>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</si>
  <si>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</si>
  <si>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</si>
  <si>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</si>
  <si>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</si>
  <si>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</si>
  <si>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</si>
  <si>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</si>
  <si>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</si>
  <si>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</si>
  <si>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</si>
  <si>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</si>
  <si>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</si>
  <si>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</si>
  <si>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</si>
  <si>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</si>
  <si>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</si>
  <si>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</si>
  <si>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</si>
  <si>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</si>
  <si>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</si>
  <si>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</si>
  <si>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</si>
  <si>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</si>
  <si>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</si>
  <si>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</si>
  <si>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</si>
  <si>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</si>
  <si>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</si>
  <si>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</si>
  <si>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</si>
  <si>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</si>
  <si>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</si>
  <si>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</si>
  <si>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</si>
  <si>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</si>
  <si>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</si>
  <si>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</si>
  <si>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</si>
  <si>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</si>
  <si>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</si>
  <si>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</si>
  <si>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</si>
  <si>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</si>
  <si>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</si>
  <si>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</si>
  <si>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</si>
  <si>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</si>
  <si>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</si>
  <si>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</si>
  <si>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</si>
  <si>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</si>
  <si>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</si>
  <si>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</si>
  <si>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</si>
  <si>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</si>
  <si>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</si>
  <si>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</si>
  <si>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</si>
  <si>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</si>
  <si>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</si>
  <si>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</si>
  <si>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</si>
  <si>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</si>
  <si>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</si>
  <si>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</si>
  <si>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</si>
  <si>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</si>
  <si>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</si>
  <si>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</si>
  <si>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</si>
  <si>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</si>
  <si>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</si>
  <si>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</si>
  <si>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</si>
  <si>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</si>
  <si>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</si>
  <si>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</si>
  <si>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</si>
  <si>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</si>
  <si>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</si>
  <si>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</si>
  <si>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</si>
  <si>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</si>
  <si>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</si>
  <si>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</si>
  <si>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</si>
  <si>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</si>
  <si>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</si>
  <si>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</si>
  <si>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</si>
  <si>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</si>
  <si>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</si>
  <si>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</si>
  <si>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</si>
  <si>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</si>
  <si>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</si>
  <si>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</si>
  <si>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</si>
  <si>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</si>
  <si>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</si>
  <si>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</si>
  <si>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</si>
  <si>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</si>
  <si>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</si>
  <si>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</si>
  <si>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</si>
  <si>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</si>
  <si>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</si>
  <si>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</si>
  <si>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</si>
  <si>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</si>
  <si>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</si>
  <si>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</si>
  <si>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</si>
  <si>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</si>
  <si>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</si>
  <si>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</si>
  <si>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</si>
  <si>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</si>
  <si>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</si>
  <si>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</si>
  <si>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</si>
  <si>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</si>
  <si>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</si>
  <si>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</si>
  <si>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</si>
  <si>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</si>
  <si>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</si>
  <si>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</si>
  <si>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</si>
  <si>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</si>
  <si>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</si>
  <si>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</si>
  <si>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</si>
  <si>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</si>
  <si>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</si>
  <si>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</si>
  <si>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</si>
  <si>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</si>
  <si>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</si>
  <si>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</si>
  <si>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</si>
  <si>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</si>
  <si>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</si>
  <si>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</si>
  <si>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</si>
  <si>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</si>
  <si>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</si>
  <si>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</si>
  <si>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</si>
  <si>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</si>
  <si>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</si>
  <si>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</si>
  <si>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</si>
  <si>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</si>
  <si>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</si>
  <si>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</si>
  <si>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</si>
  <si>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</si>
  <si>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</si>
  <si>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</si>
  <si>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</si>
  <si>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</si>
  <si>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</si>
  <si>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</si>
  <si>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</si>
  <si>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</si>
  <si>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</si>
  <si>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</si>
  <si>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</si>
  <si>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</si>
  <si>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</si>
  <si>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</si>
  <si>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</si>
  <si>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</si>
  <si>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</si>
  <si>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</si>
  <si>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</si>
  <si>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</si>
  <si>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</si>
  <si>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</si>
  <si>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</si>
  <si>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</si>
  <si>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</si>
  <si>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</si>
  <si>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</si>
  <si>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</si>
  <si>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</si>
  <si>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</si>
  <si>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</si>
  <si>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</si>
  <si>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</si>
  <si>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</si>
  <si>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</si>
  <si>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</si>
  <si>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</si>
  <si>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</si>
  <si>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</si>
  <si>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</si>
  <si>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</si>
  <si>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</si>
  <si>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</si>
  <si>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</si>
  <si>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</si>
  <si>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</si>
  <si>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</si>
  <si>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</si>
  <si>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</si>
  <si>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</si>
  <si>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</si>
  <si>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</si>
  <si>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</si>
  <si>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</si>
  <si>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</si>
  <si>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</si>
  <si>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</si>
  <si>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</si>
  <si>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</si>
  <si>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</si>
  <si>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</si>
  <si>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</si>
  <si>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</si>
  <si>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</si>
  <si>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</si>
  <si>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</si>
  <si>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</si>
  <si>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</si>
  <si>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</si>
  <si>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</si>
  <si>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</si>
  <si>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</si>
  <si>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</si>
  <si>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</si>
  <si>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</si>
  <si>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</si>
  <si>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</si>
  <si>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</si>
  <si>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</si>
  <si>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</si>
  <si>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</si>
  <si>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</si>
  <si>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</si>
  <si>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</si>
  <si>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</si>
  <si>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</si>
  <si>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</si>
  <si>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</si>
  <si>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</si>
  <si>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</si>
  <si>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</si>
  <si>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</si>
  <si>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</si>
  <si>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</si>
  <si>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</si>
  <si>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</si>
  <si>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</si>
  <si>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</si>
  <si>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</si>
  <si>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</si>
  <si>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</si>
  <si>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</si>
  <si>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</si>
  <si>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</si>
  <si>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</si>
  <si>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</si>
  <si>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</si>
  <si>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</si>
  <si>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</si>
  <si>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</si>
  <si>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</si>
  <si>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</si>
  <si>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</si>
  <si>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</si>
  <si>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</si>
  <si>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</si>
  <si>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</si>
  <si>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</si>
  <si>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</si>
  <si>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</si>
  <si>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</si>
  <si>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</si>
  <si>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</si>
  <si>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</si>
  <si>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</si>
  <si>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</si>
  <si>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</si>
  <si>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</si>
  <si>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</si>
  <si>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</si>
  <si>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</si>
  <si>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</si>
  <si>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</si>
  <si>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</si>
  <si>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</si>
  <si>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</si>
  <si>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</si>
  <si>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</si>
  <si>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</si>
  <si>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</si>
  <si>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</si>
  <si>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</si>
  <si>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</si>
  <si>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</si>
  <si>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</si>
  <si>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</si>
  <si>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</si>
  <si>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</si>
  <si>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</si>
  <si>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</si>
  <si>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</si>
  <si>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</si>
  <si>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</si>
  <si>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</si>
  <si>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</si>
  <si>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</si>
  <si>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</si>
  <si>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</si>
  <si>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</si>
  <si>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</si>
  <si>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</si>
  <si>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</si>
  <si>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</si>
  <si>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</si>
  <si>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</si>
  <si>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</si>
  <si>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</si>
  <si>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</si>
  <si>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</si>
  <si>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</si>
  <si>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</si>
  <si>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</si>
  <si>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</si>
  <si>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</si>
  <si>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</si>
  <si>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</si>
  <si>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</si>
  <si>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</si>
  <si>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</si>
  <si>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</si>
  <si>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</si>
  <si>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</si>
  <si>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</si>
  <si>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</si>
  <si>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</si>
  <si>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</si>
  <si>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</si>
  <si>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</si>
  <si>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</si>
  <si>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</si>
  <si>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</si>
  <si>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</si>
  <si>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</si>
  <si>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</si>
  <si>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</si>
  <si>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</si>
  <si>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</si>
  <si>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</si>
  <si>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</si>
  <si>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</si>
  <si>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</si>
  <si>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</si>
  <si>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</si>
  <si>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</si>
  <si>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</si>
  <si>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</si>
  <si>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</si>
  <si>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</si>
  <si>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</si>
  <si>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</si>
  <si>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</si>
  <si>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</si>
  <si>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</si>
  <si>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</si>
  <si>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</si>
  <si>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</si>
  <si>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</si>
  <si>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</si>
  <si>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</si>
  <si>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</si>
  <si>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</si>
  <si>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</si>
  <si>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</si>
  <si>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</si>
  <si>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</si>
  <si>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</si>
  <si>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</si>
  <si>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</si>
  <si>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</si>
  <si>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</si>
  <si>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</si>
  <si>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</si>
  <si>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</si>
  <si>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</si>
  <si>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</si>
  <si>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</si>
  <si>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</si>
  <si>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</si>
  <si>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</si>
  <si>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</si>
  <si>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</si>
  <si>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</si>
  <si>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</si>
  <si>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</si>
  <si>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</si>
  <si>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</si>
  <si>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</si>
  <si>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</si>
  <si>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</si>
  <si>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</si>
  <si>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</si>
  <si>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</si>
  <si>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</si>
  <si>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</si>
  <si>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</si>
  <si>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</si>
  <si>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</si>
  <si>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</si>
  <si>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</si>
  <si>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</si>
  <si>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</si>
  <si>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</si>
  <si>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</si>
  <si>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</si>
  <si>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</si>
  <si>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</si>
  <si>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</si>
  <si>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</si>
  <si>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</si>
  <si>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</si>
  <si>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</si>
  <si>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</si>
  <si>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</si>
  <si>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</si>
  <si>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</si>
  <si>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</si>
  <si>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</si>
  <si>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</si>
  <si>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</si>
  <si>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</si>
  <si>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</si>
  <si>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</si>
  <si>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</si>
  <si>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</si>
  <si>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</si>
  <si>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</si>
  <si>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</si>
  <si>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</si>
  <si>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</si>
  <si>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</si>
  <si>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</si>
  <si>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</si>
  <si>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</si>
  <si>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</si>
  <si>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</si>
  <si>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</si>
  <si>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</si>
  <si>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</si>
  <si>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</si>
  <si>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</si>
  <si>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</si>
  <si>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</si>
  <si>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</si>
  <si>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</si>
  <si>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</si>
  <si>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</si>
  <si>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</si>
  <si>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</si>
  <si>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</si>
  <si>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</si>
  <si>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</si>
  <si>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</si>
  <si>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</si>
  <si>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</si>
  <si>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</si>
  <si>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</si>
  <si>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</si>
  <si>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</si>
  <si>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</si>
  <si>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</si>
  <si>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</si>
  <si>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</si>
  <si>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</si>
  <si>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</si>
  <si>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</si>
  <si>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</si>
  <si>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</si>
  <si>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</si>
  <si>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</si>
  <si>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</si>
  <si>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</si>
  <si>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</si>
  <si>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</si>
  <si>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</si>
  <si>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</si>
  <si>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</si>
  <si>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</si>
  <si>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</si>
  <si>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</si>
  <si>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</si>
  <si>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</si>
  <si>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</si>
  <si>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</si>
  <si>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</si>
  <si>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</si>
  <si>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</si>
  <si>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</si>
  <si>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</si>
  <si>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</si>
  <si>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</si>
  <si>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</si>
  <si>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</si>
  <si>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</si>
  <si>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</si>
  <si>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</si>
  <si>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</si>
  <si>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</si>
  <si>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</si>
  <si>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</si>
  <si>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</si>
  <si>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</si>
  <si>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</si>
  <si>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</si>
  <si>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</si>
  <si>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</si>
  <si>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</si>
  <si>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</si>
  <si>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</si>
  <si>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</si>
  <si>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</si>
  <si>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</si>
  <si>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</si>
  <si>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</si>
  <si>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</si>
  <si>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</si>
  <si>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</si>
  <si>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</si>
  <si>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</si>
  <si>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</si>
  <si>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</si>
  <si>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</si>
  <si>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</si>
  <si>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</si>
  <si>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</si>
  <si>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</si>
  <si>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</si>
  <si>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</si>
  <si>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</si>
  <si>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</si>
  <si>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</si>
  <si>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</si>
  <si>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</si>
  <si>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</si>
  <si>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</si>
  <si>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</si>
  <si>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</si>
  <si>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</si>
  <si>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</si>
  <si>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</si>
  <si>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</si>
  <si>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</si>
  <si>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</si>
  <si>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</si>
  <si>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</si>
  <si>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</si>
  <si>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</si>
  <si>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</si>
  <si>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</si>
  <si>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</si>
  <si>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</si>
  <si>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</si>
  <si>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</si>
  <si>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</si>
  <si>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</si>
  <si>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</si>
  <si>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</si>
  <si>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</si>
  <si>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</si>
  <si>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</si>
  <si>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</si>
  <si>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</si>
  <si>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</si>
  <si>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</si>
  <si>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</si>
  <si>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</si>
  <si>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</si>
  <si>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</si>
  <si>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</si>
  <si>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</si>
  <si>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</si>
  <si>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</si>
  <si>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</si>
  <si>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</si>
  <si>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</si>
  <si>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</si>
  <si>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</si>
  <si>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</si>
  <si>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</si>
  <si>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</si>
  <si>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</si>
  <si>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</si>
  <si>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</si>
  <si>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</si>
  <si>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</si>
  <si>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</si>
  <si>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</si>
  <si>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</si>
  <si>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</si>
  <si>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</si>
  <si>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</si>
  <si>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</si>
  <si>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</si>
  <si>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</si>
  <si>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</si>
  <si>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</si>
  <si>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</si>
  <si>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</si>
  <si>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</si>
  <si>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</si>
  <si>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</si>
  <si>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</si>
  <si>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</si>
  <si>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</si>
  <si>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</si>
  <si>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</si>
  <si>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</si>
  <si>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</si>
  <si>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</si>
  <si>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</si>
  <si>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</si>
  <si>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</si>
  <si>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</si>
  <si>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</si>
  <si>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</si>
  <si>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</si>
  <si>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</si>
  <si>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</si>
  <si>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</si>
  <si>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</si>
  <si>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</si>
  <si>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</si>
  <si>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</si>
  <si>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</si>
  <si>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</si>
  <si>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</si>
  <si>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</si>
  <si>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</si>
  <si>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</si>
  <si>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</si>
  <si>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</si>
  <si>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</si>
  <si>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</si>
  <si>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</si>
  <si>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</si>
  <si>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</si>
  <si>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</si>
  <si>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</si>
  <si>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</si>
  <si>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</si>
  <si>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</si>
  <si>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</si>
  <si>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</si>
  <si>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</si>
  <si>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</si>
  <si>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</si>
  <si>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</si>
  <si>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</si>
  <si>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</si>
  <si>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</si>
  <si>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</si>
  <si>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</si>
  <si>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</si>
  <si>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</si>
  <si>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</si>
  <si>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</si>
  <si>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</si>
  <si>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</si>
  <si>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</si>
  <si>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</si>
  <si>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</si>
  <si>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</si>
  <si>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</si>
  <si>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</si>
  <si>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</si>
  <si>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</si>
  <si>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</si>
  <si>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</si>
  <si>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</si>
  <si>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</si>
  <si>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</si>
  <si>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</si>
  <si>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</si>
  <si>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</si>
  <si>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</si>
  <si>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</si>
  <si>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</si>
  <si>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</si>
  <si>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</si>
  <si>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</si>
  <si>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</si>
  <si>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</si>
  <si>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</si>
  <si>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</si>
  <si>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</si>
  <si>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</si>
  <si>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</si>
  <si>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</si>
  <si>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</si>
  <si>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</si>
  <si>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</si>
  <si>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</si>
  <si>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</si>
  <si>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</si>
  <si>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</si>
  <si>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</si>
  <si>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</si>
  <si>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</si>
  <si>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</si>
  <si>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</si>
  <si>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</si>
  <si>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</si>
  <si>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</si>
  <si>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</si>
  <si>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</si>
  <si>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</si>
  <si>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</si>
  <si>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</si>
  <si>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</si>
  <si>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</si>
  <si>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</si>
  <si>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</si>
  <si>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</si>
  <si>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</si>
  <si>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</si>
  <si>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</si>
  <si>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</si>
  <si>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</si>
  <si>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</si>
  <si>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</si>
  <si>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</si>
  <si>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</si>
  <si>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</si>
  <si>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</si>
  <si>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</si>
  <si>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</si>
  <si>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</si>
  <si>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</si>
  <si>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</si>
  <si>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</si>
  <si>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</si>
  <si>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</si>
  <si>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</si>
  <si>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</si>
  <si>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</si>
  <si>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</si>
  <si>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</si>
  <si>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</si>
  <si>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</si>
  <si>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</si>
  <si>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</si>
  <si>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</si>
  <si>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</si>
  <si>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</si>
  <si>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</si>
  <si>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</si>
  <si>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</si>
  <si>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</si>
  <si>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</si>
  <si>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</si>
  <si>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</si>
  <si>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</si>
  <si>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</si>
  <si>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</si>
  <si>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</si>
  <si>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</si>
  <si>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</si>
  <si>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</si>
  <si>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</si>
  <si>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</si>
  <si>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</si>
  <si>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</si>
  <si>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</si>
  <si>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</si>
  <si>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</si>
  <si>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</si>
  <si>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</si>
  <si>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</si>
  <si>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</si>
  <si>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</si>
  <si>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</si>
  <si>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</si>
  <si>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</si>
  <si>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</si>
  <si>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</si>
  <si>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</si>
  <si>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</si>
  <si>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</si>
  <si>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</si>
  <si>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</si>
  <si>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</si>
  <si>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</si>
  <si>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</si>
  <si>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</si>
  <si>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</si>
  <si>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</si>
  <si>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</si>
  <si>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</si>
  <si>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</si>
  <si>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</si>
  <si>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</si>
  <si>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</si>
  <si>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</si>
  <si>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</si>
  <si>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</si>
  <si>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</si>
  <si>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</si>
  <si>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</si>
  <si>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</si>
  <si>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</si>
  <si>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</si>
  <si>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</si>
  <si>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</si>
  <si>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</si>
  <si>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</si>
  <si>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</si>
  <si>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</si>
  <si>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</si>
  <si>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</si>
  <si>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</si>
  <si>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</si>
  <si>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</si>
  <si>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</si>
  <si>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</si>
  <si>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</si>
  <si>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</si>
  <si>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</si>
  <si>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</si>
  <si>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</si>
  <si>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</si>
  <si>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</si>
  <si>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</si>
  <si>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</si>
  <si>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</si>
  <si>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</si>
  <si>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</si>
  <si>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</si>
  <si>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</si>
  <si>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</si>
  <si>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</si>
  <si>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</si>
  <si>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</si>
  <si>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</si>
  <si>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</si>
  <si>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</si>
  <si>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</si>
  <si>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</si>
  <si>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</si>
  <si>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</si>
  <si>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</si>
  <si>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</si>
  <si>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</si>
  <si>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</si>
  <si>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</si>
  <si>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</si>
  <si>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</si>
  <si>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</si>
  <si>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</si>
  <si>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</si>
  <si>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</si>
  <si>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</si>
  <si>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</si>
  <si>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</si>
  <si>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</si>
  <si>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</si>
  <si>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</si>
  <si>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</si>
  <si>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</si>
  <si>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</si>
  <si>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</si>
  <si>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</si>
  <si>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</si>
  <si>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</si>
  <si>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</si>
  <si>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</si>
  <si>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</si>
  <si>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</si>
  <si>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</si>
  <si>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</si>
  <si>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</si>
  <si>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</si>
  <si>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</si>
  <si>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</si>
  <si>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</si>
  <si>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</si>
  <si>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</si>
  <si>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</si>
  <si>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</si>
  <si>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</si>
  <si>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</si>
  <si>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</si>
  <si>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</si>
  <si>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</si>
  <si>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</si>
  <si>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</si>
  <si>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</si>
  <si>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</si>
  <si>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</si>
  <si>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</si>
  <si>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</si>
  <si>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</si>
  <si>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</si>
  <si>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</si>
  <si>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</si>
  <si>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</si>
  <si>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</si>
  <si>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</si>
  <si>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</si>
  <si>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</si>
  <si>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</si>
  <si>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</si>
  <si>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</si>
  <si>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</si>
  <si>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</si>
  <si>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</si>
  <si>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</si>
  <si>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</si>
  <si>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</si>
  <si>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</si>
  <si>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</si>
  <si>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</si>
  <si>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</si>
  <si>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</si>
  <si>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</si>
  <si>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</si>
  <si>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</si>
  <si>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</si>
  <si>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</si>
  <si>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</si>
  <si>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</si>
  <si>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</si>
  <si>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</si>
  <si>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</si>
  <si>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</si>
  <si>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</si>
  <si>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</si>
  <si>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</si>
  <si>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</si>
  <si>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</si>
  <si>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</si>
  <si>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</si>
  <si>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</si>
  <si>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</si>
  <si>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</si>
  <si>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</si>
  <si>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</si>
  <si>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</si>
  <si>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</si>
  <si>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</si>
  <si>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</si>
  <si>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</si>
  <si>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</si>
  <si>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</si>
  <si>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</si>
  <si>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</si>
  <si>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</si>
  <si>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</si>
  <si>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</si>
  <si>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</si>
  <si>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</si>
  <si>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</si>
  <si>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</si>
  <si>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</si>
  <si>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</si>
  <si>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</si>
  <si>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</si>
  <si>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</si>
  <si>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</si>
  <si>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</si>
  <si>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</si>
  <si>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</si>
  <si>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</si>
  <si>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</si>
  <si>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</si>
  <si>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</si>
  <si>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</si>
  <si>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</si>
  <si>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</si>
  <si>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</si>
  <si>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</si>
  <si>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</si>
  <si>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</si>
  <si>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</si>
  <si>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</si>
  <si>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</si>
  <si>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</si>
  <si>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</si>
  <si>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</si>
  <si>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</si>
  <si>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</si>
  <si>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</si>
  <si>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</si>
  <si>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</si>
  <si>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</si>
  <si>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</si>
  <si>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</si>
  <si>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</si>
  <si>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</si>
  <si>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</si>
  <si>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</si>
  <si>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</si>
  <si>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</si>
  <si>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</si>
  <si>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</si>
  <si>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</si>
  <si>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</si>
  <si>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</si>
  <si>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</si>
  <si>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</si>
  <si>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</si>
  <si>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</si>
  <si>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</si>
  <si>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</si>
  <si>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</si>
  <si>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</si>
  <si>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</si>
  <si>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</si>
  <si>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</si>
  <si>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</si>
  <si>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</si>
  <si>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</si>
  <si>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</si>
  <si>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</si>
  <si>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</si>
  <si>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</si>
  <si>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</si>
  <si>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</si>
  <si>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</si>
  <si>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</si>
  <si>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</si>
  <si>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</si>
  <si>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</si>
  <si>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</si>
  <si>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</si>
  <si>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</si>
  <si>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</si>
  <si>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</si>
  <si>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</si>
  <si>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</si>
  <si>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</si>
  <si>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</si>
  <si>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</si>
  <si>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</si>
  <si>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</si>
  <si>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</si>
  <si>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</si>
  <si>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</si>
  <si>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</si>
  <si>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</si>
  <si>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</si>
  <si>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</si>
  <si>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</si>
  <si>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</si>
  <si>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</si>
  <si>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</si>
  <si>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</si>
  <si>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</si>
  <si>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</si>
  <si>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</si>
  <si>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</si>
  <si>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</si>
  <si>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</si>
  <si>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</si>
  <si>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</si>
  <si>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</si>
  <si>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</si>
  <si>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</si>
  <si>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</si>
  <si>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</si>
  <si>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</si>
  <si>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</si>
  <si>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</si>
  <si>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</si>
  <si>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</si>
  <si>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</si>
  <si>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</si>
  <si>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</si>
  <si>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</si>
  <si>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</si>
  <si>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</si>
  <si>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</si>
  <si>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</si>
  <si>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</si>
  <si>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</si>
  <si>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</si>
  <si>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</si>
  <si>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</si>
  <si>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</si>
  <si>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</si>
  <si>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</si>
  <si>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</si>
  <si>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</si>
  <si>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</si>
  <si>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</si>
  <si>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</si>
  <si>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</si>
  <si>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</si>
  <si>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</si>
  <si>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</si>
  <si>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</si>
  <si>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</si>
  <si>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</si>
  <si>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</si>
  <si>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</si>
  <si>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</si>
  <si>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</si>
  <si>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</si>
  <si>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</si>
  <si>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</si>
  <si>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</si>
  <si>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</si>
  <si>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</si>
  <si>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</si>
  <si>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</si>
  <si>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</si>
  <si>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</si>
  <si>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</si>
  <si>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</si>
  <si>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</si>
  <si>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</si>
  <si>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</si>
  <si>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</si>
  <si>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</si>
  <si>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</si>
  <si>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</si>
  <si>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</si>
  <si>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</si>
  <si>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</si>
  <si>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</si>
  <si>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</si>
  <si>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</si>
  <si>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</si>
  <si>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</si>
  <si>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</si>
  <si>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</si>
  <si>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</si>
  <si>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</si>
  <si>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</si>
  <si>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</si>
  <si>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</si>
  <si>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</si>
  <si>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</si>
  <si>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</si>
  <si>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</si>
  <si>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</si>
  <si>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</si>
  <si>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</si>
  <si>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</si>
  <si>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</si>
  <si>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</si>
  <si>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</si>
  <si>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</si>
  <si>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</si>
  <si>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</si>
  <si>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</si>
  <si>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</si>
  <si>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</si>
  <si>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</si>
  <si>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</si>
  <si>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</si>
  <si>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</si>
  <si>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</si>
  <si>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</si>
  <si>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</si>
  <si>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</si>
  <si>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</si>
  <si>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</si>
  <si>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</si>
  <si>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</si>
  <si>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</si>
  <si>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</si>
  <si>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</si>
  <si>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</si>
  <si>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</si>
  <si>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</si>
  <si>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</si>
  <si>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</si>
  <si>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</si>
  <si>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</si>
  <si>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</si>
  <si>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</si>
  <si>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</si>
  <si>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</si>
  <si>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</si>
  <si>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</si>
  <si>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</si>
  <si>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</si>
  <si>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</si>
  <si>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</si>
  <si>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</si>
  <si>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</si>
  <si>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</si>
  <si>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</si>
  <si>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</si>
  <si>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</si>
  <si>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</si>
  <si>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</si>
  <si>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</si>
  <si>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</si>
  <si>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</si>
  <si>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</si>
  <si>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</si>
  <si>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</si>
  <si>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</si>
  <si>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</si>
  <si>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</si>
  <si>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</si>
  <si>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</si>
  <si>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</si>
  <si>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</si>
  <si>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</si>
  <si>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</si>
  <si>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</si>
  <si>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</si>
  <si>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</si>
  <si>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</si>
  <si>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</si>
  <si>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</si>
  <si>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</si>
  <si>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</si>
  <si>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</si>
  <si>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</si>
  <si>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</si>
  <si>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</si>
  <si>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</si>
  <si>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</si>
  <si>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</si>
  <si>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</si>
  <si>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</si>
  <si>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</si>
  <si>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</si>
  <si>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</si>
  <si>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</si>
  <si>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</si>
  <si>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</si>
  <si>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</si>
  <si>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</si>
  <si>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</si>
  <si>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</si>
  <si>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</si>
  <si>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</si>
  <si>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</si>
  <si>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</si>
  <si>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</si>
  <si>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</si>
  <si>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</si>
  <si>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</si>
  <si>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</si>
  <si>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</si>
  <si>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</si>
  <si>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</si>
  <si>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</si>
  <si>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</si>
  <si>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</si>
  <si>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</si>
  <si>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</si>
  <si>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</si>
  <si>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</si>
  <si>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</si>
  <si>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</si>
  <si>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</si>
  <si>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</si>
  <si>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</si>
  <si>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</si>
  <si>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</si>
  <si>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</si>
  <si>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</si>
  <si>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</si>
  <si>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</si>
  <si>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</si>
  <si>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</si>
  <si>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</si>
  <si>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</si>
  <si>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</si>
  <si>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</si>
  <si>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</si>
  <si>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</si>
  <si>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</si>
  <si>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</si>
  <si>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</si>
  <si>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</si>
  <si>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</si>
  <si>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</si>
  <si>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</si>
  <si>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</si>
  <si>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</si>
  <si>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</si>
  <si>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</si>
  <si>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</si>
  <si>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</si>
  <si>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</si>
  <si>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</si>
  <si>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</si>
  <si>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</si>
  <si>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</si>
  <si>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</si>
  <si>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</si>
  <si>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</si>
  <si>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</si>
  <si>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</si>
  <si>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</si>
  <si>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</si>
  <si>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</si>
  <si>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</si>
  <si>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</si>
  <si>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</si>
  <si>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</si>
  <si>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</si>
  <si>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</si>
  <si>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</si>
  <si>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</si>
  <si>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</si>
  <si>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</si>
  <si>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</si>
  <si>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</si>
  <si>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</si>
  <si>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</si>
  <si>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</si>
  <si>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</si>
  <si>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</si>
  <si>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</si>
  <si>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</si>
  <si>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</si>
  <si>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</si>
  <si>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</si>
  <si>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</si>
  <si>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</si>
  <si>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</si>
  <si>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</si>
  <si>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</si>
  <si>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</si>
  <si>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</si>
  <si>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</si>
  <si>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</si>
  <si>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</si>
  <si>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</si>
  <si>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</si>
  <si>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</si>
  <si>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</si>
  <si>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</si>
  <si>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</si>
  <si>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</si>
  <si>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</si>
  <si>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</si>
  <si>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</si>
  <si>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</si>
  <si>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</si>
  <si>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</si>
  <si>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</si>
  <si>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</si>
  <si>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</si>
  <si>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</si>
  <si>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</si>
  <si>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</si>
  <si>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</si>
  <si>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</si>
  <si>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</si>
  <si>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</si>
  <si>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</si>
  <si>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</si>
  <si>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</si>
  <si>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</si>
  <si>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</si>
  <si>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</si>
  <si>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</si>
  <si>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</si>
  <si>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</si>
  <si>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</si>
  <si>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</si>
  <si>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</si>
  <si>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</si>
  <si>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</si>
  <si>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</si>
  <si>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</si>
  <si>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</si>
  <si>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</si>
  <si>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</si>
  <si>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</si>
  <si>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</si>
  <si>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</si>
  <si>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</si>
  <si>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</si>
  <si>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</si>
  <si>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</si>
  <si>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</si>
  <si>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</si>
  <si>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</si>
  <si>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</si>
  <si>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</si>
  <si>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</si>
  <si>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</si>
  <si>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</si>
  <si>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</si>
  <si>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</si>
  <si>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</si>
  <si>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</si>
  <si>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</si>
  <si>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</si>
  <si>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</si>
  <si>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</si>
  <si>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</si>
  <si>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</si>
  <si>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</si>
  <si>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</si>
  <si>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</si>
  <si>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</si>
  <si>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</si>
  <si>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</si>
  <si>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</si>
  <si>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</si>
  <si>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</si>
  <si>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</si>
  <si>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</si>
  <si>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</si>
  <si>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</si>
  <si>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</si>
  <si>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</si>
  <si>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</si>
  <si>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</si>
  <si>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</si>
  <si>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</si>
  <si>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</si>
  <si>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</si>
  <si>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</si>
  <si>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</si>
  <si>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</si>
  <si>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</si>
  <si>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</si>
  <si>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</si>
  <si>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</si>
  <si>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</si>
  <si>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</si>
  <si>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</si>
  <si>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</si>
  <si>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</si>
  <si>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</si>
  <si>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</si>
  <si>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</si>
  <si>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</si>
  <si>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</si>
  <si>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</si>
  <si>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</si>
  <si>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</si>
  <si>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</si>
  <si>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</si>
  <si>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</si>
  <si>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</si>
  <si>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</si>
  <si>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</si>
  <si>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</si>
  <si>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</si>
  <si>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</si>
  <si>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</si>
  <si>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</si>
  <si>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</si>
  <si>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</si>
  <si>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</si>
  <si>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</si>
  <si>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</si>
  <si>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</si>
  <si>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</si>
  <si>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</si>
  <si>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</si>
  <si>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</si>
  <si>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</si>
  <si>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</si>
  <si>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</si>
  <si>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</si>
  <si>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</si>
  <si>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</si>
  <si>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</si>
  <si>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</si>
  <si>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</si>
  <si>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</si>
  <si>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</si>
  <si>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</si>
  <si>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</si>
  <si>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</si>
  <si>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</si>
  <si>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</si>
  <si>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</si>
  <si>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</si>
  <si>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</si>
  <si>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</si>
  <si>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</si>
  <si>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</si>
  <si>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</si>
  <si>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</si>
  <si>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</si>
  <si>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</si>
  <si>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</si>
  <si>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</si>
  <si>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</si>
  <si>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</si>
  <si>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</si>
  <si>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</si>
  <si>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</si>
  <si>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</si>
  <si>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</si>
  <si>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</si>
  <si>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</si>
  <si>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</si>
  <si>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</si>
  <si>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</si>
  <si>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</si>
  <si>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</si>
  <si>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</si>
  <si>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</si>
  <si>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</si>
  <si>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</si>
  <si>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</si>
  <si>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</si>
  <si>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</si>
  <si>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</si>
  <si>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</si>
  <si>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</si>
  <si>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</si>
  <si>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</si>
  <si>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</si>
  <si>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</si>
  <si>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</si>
  <si>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</si>
  <si>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</si>
  <si>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</si>
  <si>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</si>
  <si>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</si>
  <si>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</si>
  <si>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</si>
  <si>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</si>
  <si>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</si>
  <si>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</si>
  <si>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</si>
  <si>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</si>
  <si>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</si>
  <si>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</si>
  <si>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</si>
  <si>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</si>
  <si>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</si>
  <si>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</si>
  <si>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</si>
  <si>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</si>
  <si>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</si>
  <si>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</si>
  <si>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</si>
  <si>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</si>
  <si>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</si>
  <si>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</si>
  <si>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</si>
  <si>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</si>
  <si>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</si>
  <si>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</si>
  <si>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</si>
  <si>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</si>
  <si>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</si>
  <si>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</si>
  <si>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</si>
  <si>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</si>
  <si>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</si>
  <si>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</si>
  <si>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</si>
  <si>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</si>
  <si>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</si>
  <si>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</si>
  <si>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</si>
  <si>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</si>
  <si>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</si>
  <si>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</si>
  <si>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</si>
  <si>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</si>
  <si>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</si>
  <si>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</si>
  <si>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</si>
  <si>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</si>
  <si>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</si>
  <si>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</si>
  <si>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</si>
  <si>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</si>
  <si>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</si>
  <si>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</si>
  <si>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</si>
  <si>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</si>
  <si>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</si>
  <si>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</si>
  <si>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</si>
  <si>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</si>
  <si>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</si>
  <si>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</si>
  <si>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</si>
  <si>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</si>
  <si>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</si>
  <si>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</si>
  <si>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</si>
  <si>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</si>
  <si>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</si>
  <si>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</si>
  <si>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</si>
  <si>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</si>
  <si>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</si>
  <si>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</si>
  <si>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</si>
  <si>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</si>
  <si>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</si>
  <si>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</si>
  <si>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</si>
  <si>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</si>
  <si>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</si>
  <si>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</si>
  <si>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</si>
  <si>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</si>
  <si>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</si>
  <si>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</si>
  <si>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</si>
  <si>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</si>
  <si>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</si>
  <si>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</si>
  <si>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</si>
  <si>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</si>
  <si>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</si>
  <si>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</si>
  <si>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</si>
  <si>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</si>
  <si>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</si>
  <si>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</si>
  <si>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</si>
  <si>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</si>
  <si>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</si>
  <si>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</si>
  <si>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</si>
  <si>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</si>
  <si>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</si>
  <si>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</si>
  <si>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</si>
  <si>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</si>
  <si>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</si>
  <si>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</si>
  <si>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</si>
  <si>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</si>
  <si>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</si>
  <si>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</si>
  <si>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</si>
  <si>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</si>
  <si>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</si>
  <si>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</si>
  <si>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</si>
  <si>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</si>
  <si>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</si>
  <si>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</si>
  <si>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</si>
  <si>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</si>
  <si>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</si>
  <si>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</si>
  <si>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</si>
  <si>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</si>
  <si>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</si>
  <si>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</si>
  <si>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</si>
  <si>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</si>
  <si>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</si>
  <si>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</si>
  <si>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</si>
  <si>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</si>
  <si>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</si>
  <si>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</si>
  <si>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</si>
  <si>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</si>
  <si>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</si>
  <si>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</si>
  <si>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</si>
  <si>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</si>
  <si>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</si>
  <si>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</si>
  <si>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</si>
  <si>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</si>
  <si>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</si>
  <si>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</si>
  <si>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</si>
  <si>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</si>
  <si>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</si>
  <si>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</si>
  <si>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</si>
  <si>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</si>
  <si>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</si>
  <si>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</si>
  <si>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</si>
  <si>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</si>
  <si>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</si>
  <si>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</si>
  <si>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</si>
  <si>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</si>
  <si>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</si>
  <si>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</si>
  <si>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</si>
  <si>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</si>
  <si>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</si>
  <si>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</si>
  <si>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</si>
  <si>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</si>
  <si>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</si>
  <si>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</si>
  <si>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</si>
  <si>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</si>
  <si>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</si>
  <si>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</si>
  <si>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</si>
  <si>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</si>
  <si>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</si>
  <si>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</si>
  <si>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</si>
  <si>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</si>
  <si>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</si>
  <si>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</si>
  <si>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</si>
  <si>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</si>
  <si>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</si>
  <si>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</si>
  <si>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</si>
  <si>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</si>
  <si>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</si>
  <si>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</si>
  <si>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</si>
  <si>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</si>
  <si>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</si>
  <si>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</si>
  <si>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</si>
  <si>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</si>
  <si>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</si>
  <si>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</si>
  <si>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</si>
  <si>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</si>
  <si>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</si>
  <si>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</si>
  <si>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</si>
  <si>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</si>
  <si>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</si>
  <si>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</si>
  <si>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</si>
  <si>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</si>
  <si>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</si>
  <si>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</si>
  <si>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</si>
  <si>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</si>
  <si>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</si>
  <si>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</si>
  <si>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</si>
  <si>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</si>
  <si>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</si>
  <si>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</si>
  <si>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</si>
  <si>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</si>
  <si>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</si>
  <si>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</si>
  <si>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</si>
  <si>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</si>
  <si>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</si>
  <si>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</si>
  <si>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</si>
  <si>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</si>
  <si>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</si>
  <si>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</si>
  <si>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</si>
  <si>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</si>
  <si>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</si>
  <si>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</si>
  <si>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</si>
  <si>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</si>
  <si>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</si>
  <si>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</si>
  <si>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</si>
  <si>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</si>
  <si>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</si>
  <si>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</si>
  <si>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</si>
  <si>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</si>
  <si>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</si>
  <si>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</si>
  <si>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</si>
  <si>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</si>
  <si>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</si>
  <si>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</si>
  <si>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</si>
  <si>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</si>
  <si>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</si>
  <si>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</si>
  <si>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</si>
  <si>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</si>
  <si>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</si>
  <si>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</si>
  <si>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</si>
  <si>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</si>
  <si>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</si>
  <si>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</si>
  <si>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</si>
  <si>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</si>
  <si>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</si>
  <si>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</si>
  <si>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</si>
  <si>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</si>
  <si>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</si>
  <si>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</si>
  <si>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</si>
  <si>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</si>
  <si>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</si>
  <si>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</si>
  <si>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</si>
  <si>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</si>
  <si>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</si>
  <si>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</si>
  <si>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</si>
  <si>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</si>
  <si>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</si>
  <si>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</si>
  <si>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</si>
  <si>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</si>
  <si>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</si>
  <si>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</si>
  <si>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</si>
  <si>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</si>
  <si>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</si>
  <si>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</si>
  <si>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</si>
  <si>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</si>
  <si>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</si>
  <si>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</si>
  <si>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</si>
  <si>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</si>
  <si>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</si>
  <si>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</si>
  <si>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</si>
  <si>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</si>
  <si>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</si>
  <si>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</si>
  <si>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</si>
  <si>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</si>
  <si>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</si>
  <si>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</si>
  <si>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</si>
  <si>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</si>
  <si>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</si>
  <si>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</si>
  <si>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</si>
  <si>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</si>
  <si>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</si>
  <si>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</si>
  <si>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</si>
  <si>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</si>
  <si>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</si>
  <si>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</si>
  <si>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</si>
  <si>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</si>
  <si>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</si>
  <si>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</si>
  <si>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</si>
  <si>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</si>
  <si>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</si>
  <si>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</si>
  <si>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</si>
  <si>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</si>
  <si>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</si>
  <si>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</si>
  <si>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</si>
  <si>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</si>
  <si>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</si>
  <si>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</si>
  <si>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</si>
  <si>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</si>
  <si>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</si>
  <si>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</si>
  <si>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</si>
  <si>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</si>
  <si>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</si>
  <si>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</si>
  <si>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</si>
  <si>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</si>
  <si>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</si>
  <si>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</si>
  <si>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</si>
  <si>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</si>
  <si>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</si>
  <si>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</si>
  <si>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</si>
  <si>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</si>
  <si>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</si>
  <si>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</si>
  <si>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</si>
  <si>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</si>
  <si>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</si>
  <si>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</si>
  <si>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</si>
  <si>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</si>
  <si>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</si>
  <si>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</si>
  <si>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</si>
  <si>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</si>
  <si>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</si>
  <si>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</si>
  <si>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</si>
  <si>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</si>
  <si>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</si>
  <si>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</si>
  <si>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</si>
  <si>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</si>
  <si>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</si>
  <si>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</si>
  <si>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</si>
  <si>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</si>
  <si>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</si>
  <si>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</si>
  <si>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</si>
  <si>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</si>
  <si>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</si>
  <si>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</si>
  <si>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</si>
  <si>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</si>
  <si>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</si>
  <si>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</si>
  <si>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</si>
  <si>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</si>
  <si>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</si>
  <si>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</si>
  <si>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</si>
  <si>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</si>
  <si>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</si>
  <si>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</si>
  <si>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</si>
  <si>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</si>
  <si>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</si>
  <si>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</si>
  <si>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</si>
  <si>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</si>
  <si>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</si>
  <si>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</si>
  <si>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</si>
  <si>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</si>
  <si>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</si>
  <si>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</si>
  <si>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</si>
  <si>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</si>
  <si>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</si>
  <si>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</si>
  <si>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</si>
  <si>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</si>
  <si>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</si>
  <si>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</si>
  <si>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</si>
  <si>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</si>
  <si>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</si>
  <si>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</si>
  <si>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</si>
  <si>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</si>
  <si>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</si>
  <si>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</si>
  <si>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</si>
  <si>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</si>
  <si>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</si>
  <si>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</si>
  <si>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</si>
  <si>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</si>
  <si>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</si>
  <si>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</si>
  <si>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</si>
  <si>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</si>
  <si>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</si>
  <si>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</si>
  <si>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</si>
  <si>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</si>
  <si>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</si>
  <si>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</si>
  <si>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</si>
  <si>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</si>
  <si>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</si>
  <si>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</si>
  <si>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</si>
  <si>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</si>
  <si>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</si>
  <si>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</si>
  <si>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</si>
  <si>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</si>
  <si>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</si>
  <si>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</si>
  <si>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</si>
  <si>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</si>
  <si>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</si>
  <si>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</si>
  <si>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</si>
  <si>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</si>
  <si>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</si>
  <si>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</si>
  <si>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</si>
  <si>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</si>
  <si>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</si>
  <si>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</si>
  <si>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</si>
  <si>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</si>
  <si>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</si>
  <si>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</si>
  <si>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</si>
  <si>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</si>
  <si>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</si>
  <si>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</si>
  <si>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</si>
  <si>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</si>
  <si>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</si>
  <si>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</si>
  <si>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</si>
  <si>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</si>
  <si>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</si>
  <si>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</si>
  <si>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</si>
  <si>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</si>
  <si>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</si>
  <si>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</si>
  <si>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</si>
  <si>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</si>
  <si>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</si>
  <si>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</si>
  <si>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</si>
  <si>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</si>
  <si>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</si>
  <si>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</si>
  <si>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</si>
  <si>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</si>
  <si>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</si>
  <si>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</si>
  <si>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</si>
  <si>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</si>
  <si>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</si>
  <si>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</si>
  <si>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</si>
  <si>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</si>
  <si>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</si>
  <si>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</si>
  <si>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</si>
  <si>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</si>
  <si>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</si>
  <si>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</si>
  <si>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</si>
  <si>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</si>
  <si>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</si>
  <si>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</si>
  <si>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</si>
  <si>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</si>
  <si>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</si>
  <si>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</si>
  <si>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</si>
  <si>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</si>
  <si>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</si>
  <si>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</si>
  <si>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</si>
  <si>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</si>
  <si>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</si>
  <si>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</si>
  <si>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</si>
  <si>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</si>
  <si>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</si>
  <si>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</si>
  <si>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</si>
  <si>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</si>
  <si>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</si>
  <si>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</si>
  <si>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</si>
  <si>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</si>
  <si>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</si>
  <si>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</si>
  <si>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</si>
  <si>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</si>
  <si>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</si>
  <si>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</si>
  <si>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</si>
  <si>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</si>
  <si>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</si>
  <si>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</si>
  <si>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</si>
  <si>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</si>
  <si>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</si>
  <si>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</si>
  <si>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</si>
  <si>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</si>
  <si>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</si>
  <si>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</si>
  <si>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</si>
  <si>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</si>
  <si>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</si>
  <si>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</si>
  <si>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</si>
  <si>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</si>
  <si>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</si>
  <si>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</si>
  <si>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</si>
  <si>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</si>
  <si>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</si>
  <si>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</si>
  <si>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</si>
  <si>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</si>
  <si>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</si>
  <si>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</si>
  <si>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</si>
  <si>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</si>
  <si>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</si>
  <si>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</si>
  <si>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</si>
  <si>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</si>
  <si>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</si>
  <si>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</si>
  <si>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</si>
  <si>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</si>
  <si>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</si>
  <si>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</si>
  <si>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</si>
  <si>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</si>
  <si>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</si>
  <si>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</si>
  <si>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</si>
  <si>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</si>
  <si>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</si>
  <si>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</si>
  <si>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</si>
  <si>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</si>
  <si>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</si>
  <si>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</si>
  <si>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</si>
  <si>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</si>
  <si>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</si>
  <si>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</si>
  <si>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</si>
  <si>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</si>
  <si>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</si>
  <si>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</si>
  <si>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</si>
  <si>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</si>
  <si>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</si>
  <si>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</si>
  <si>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</si>
  <si>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</si>
  <si>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</si>
  <si>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</si>
  <si>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</si>
  <si>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</si>
  <si>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</si>
  <si>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</si>
  <si>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</si>
  <si>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</si>
  <si>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</si>
  <si>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</si>
  <si>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</si>
  <si>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</si>
  <si>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</si>
  <si>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</si>
  <si>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</si>
  <si>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</si>
  <si>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</si>
  <si>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</si>
  <si>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</si>
  <si>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</si>
  <si>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</si>
  <si>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</si>
  <si>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</si>
  <si>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</si>
  <si>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</si>
  <si>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</si>
  <si>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</si>
  <si>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</si>
  <si>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</si>
  <si>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</si>
  <si>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</si>
  <si>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</si>
  <si>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</si>
  <si>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</si>
  <si>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</si>
  <si>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</si>
  <si>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</si>
  <si>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</si>
  <si>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</si>
  <si>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</si>
  <si>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</si>
  <si>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</si>
  <si>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</si>
  <si>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</si>
  <si>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</si>
  <si>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</si>
  <si>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</si>
  <si>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</si>
  <si>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</si>
  <si>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</si>
  <si>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</si>
  <si>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</si>
  <si>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</si>
  <si>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</si>
  <si>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</si>
  <si>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</si>
  <si>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</si>
  <si>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</si>
  <si>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</si>
  <si>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</si>
  <si>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</si>
  <si>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</si>
  <si>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</si>
  <si>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</si>
  <si>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</si>
  <si>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</si>
  <si>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</si>
  <si>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</si>
  <si>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</si>
  <si>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</si>
  <si>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</si>
  <si>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</si>
  <si>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</si>
  <si>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</si>
  <si>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</si>
  <si>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</si>
  <si>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</si>
  <si>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</si>
  <si>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</si>
  <si>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</si>
  <si>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</si>
  <si>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</si>
  <si>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</si>
  <si>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</si>
  <si>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</si>
  <si>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</si>
  <si>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</si>
  <si>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</si>
  <si>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</si>
  <si>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</si>
  <si>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</si>
  <si>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</si>
  <si>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</si>
  <si>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</si>
  <si>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</si>
  <si>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</si>
  <si>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</si>
  <si>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</si>
  <si>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</si>
  <si>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</si>
  <si>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</si>
  <si>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</si>
  <si>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</si>
  <si>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</si>
  <si>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</si>
  <si>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</si>
  <si>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</si>
  <si>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</si>
  <si>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</si>
  <si>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</si>
  <si>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</si>
  <si>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</si>
  <si>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</si>
  <si>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</si>
  <si>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</si>
  <si>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</si>
  <si>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</si>
  <si>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</si>
  <si>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</si>
  <si>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</si>
  <si>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</si>
  <si>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</si>
  <si>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</si>
  <si>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</si>
  <si>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</si>
  <si>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</si>
  <si>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</si>
  <si>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</si>
  <si>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</si>
  <si>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</si>
  <si>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</si>
  <si>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</si>
  <si>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</si>
  <si>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</si>
  <si>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</si>
  <si>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</si>
  <si>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</si>
  <si>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</si>
  <si>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</si>
  <si>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</si>
  <si>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</si>
  <si>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</si>
  <si>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</si>
  <si>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</si>
  <si>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</si>
  <si>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</si>
  <si>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</si>
  <si>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</si>
  <si>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</si>
  <si>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</si>
  <si>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</si>
  <si>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</si>
  <si>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</si>
  <si>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</si>
  <si>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</si>
  <si>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</si>
  <si>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</si>
  <si>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</si>
  <si>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</si>
  <si>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</si>
  <si>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</si>
  <si>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</si>
  <si>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</si>
  <si>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</si>
  <si>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</si>
  <si>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</si>
  <si>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</si>
  <si>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</si>
  <si>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</si>
  <si>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</si>
  <si>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</si>
  <si>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</si>
  <si>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</si>
  <si>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</si>
  <si>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</si>
  <si>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</si>
  <si>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</si>
  <si>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</si>
  <si>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</si>
  <si>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</si>
  <si>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</si>
  <si>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</si>
  <si>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</si>
  <si>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</si>
  <si>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</si>
  <si>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</si>
  <si>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</si>
  <si>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</si>
  <si>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</si>
  <si>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</si>
  <si>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</si>
  <si>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</si>
  <si>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</si>
  <si>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</si>
  <si>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</si>
  <si>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</si>
  <si>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</si>
  <si>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</si>
  <si>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</si>
  <si>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</si>
  <si>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</si>
  <si>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</si>
  <si>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</si>
  <si>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</si>
  <si>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</si>
  <si>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</si>
  <si>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</si>
  <si>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</si>
  <si>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</si>
  <si>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</si>
  <si>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</si>
  <si>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</si>
  <si>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</si>
  <si>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</si>
  <si>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</si>
  <si>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</si>
  <si>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</si>
  <si>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</si>
  <si>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</si>
  <si>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</si>
  <si>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</si>
  <si>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</si>
  <si>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</si>
  <si>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</si>
  <si>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</si>
  <si>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</si>
  <si>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</si>
  <si>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</si>
  <si>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</si>
  <si>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</si>
  <si>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</si>
  <si>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</si>
  <si>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</si>
  <si>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</si>
  <si>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</si>
  <si>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</si>
  <si>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</si>
  <si>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</si>
  <si>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</si>
  <si>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</si>
  <si>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</si>
  <si>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</si>
  <si>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</si>
  <si>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</si>
  <si>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</si>
  <si>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</si>
  <si>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</si>
  <si>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</si>
  <si>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</si>
  <si>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</si>
  <si>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</si>
  <si>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</si>
  <si>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</si>
  <si>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</si>
  <si>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</si>
  <si>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</si>
  <si>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</si>
  <si>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</si>
  <si>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</si>
  <si>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</si>
  <si>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</si>
  <si>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</si>
  <si>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</si>
  <si>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</si>
  <si>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</si>
  <si>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</si>
  <si>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</si>
  <si>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</si>
  <si>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</si>
  <si>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</si>
  <si>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</si>
  <si>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</si>
  <si>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</si>
  <si>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</si>
  <si>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</si>
  <si>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</si>
  <si>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</si>
  <si>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</si>
  <si>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</si>
  <si>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</si>
  <si>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</si>
  <si>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</si>
  <si>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</si>
  <si>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</si>
  <si>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</si>
  <si>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</si>
  <si>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</si>
  <si>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</si>
  <si>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</si>
  <si>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</si>
  <si>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</si>
  <si>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</si>
  <si>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</si>
  <si>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</si>
  <si>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</si>
  <si>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</si>
  <si>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</si>
  <si>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</si>
  <si>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</si>
  <si>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</si>
  <si>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</si>
  <si>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</si>
  <si>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</si>
  <si>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</si>
  <si>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</si>
  <si>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</si>
  <si>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</si>
  <si>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</si>
  <si>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</si>
  <si>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</si>
  <si>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</si>
  <si>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</si>
  <si>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</si>
  <si>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</si>
  <si>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</si>
  <si>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</si>
  <si>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</si>
  <si>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</si>
  <si>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</si>
  <si>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</si>
  <si>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</si>
  <si>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</si>
  <si>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</si>
  <si>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</si>
  <si>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</si>
  <si>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</si>
  <si>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</si>
  <si>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</si>
  <si>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</si>
  <si>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</si>
  <si>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</si>
  <si>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</si>
  <si>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</si>
  <si>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</si>
  <si>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</si>
  <si>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</si>
  <si>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</si>
  <si>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</si>
  <si>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</si>
  <si>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</si>
  <si>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</si>
  <si>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</si>
  <si>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</si>
  <si>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</si>
  <si>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</si>
  <si>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</si>
  <si>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</si>
  <si>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</si>
  <si>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</si>
  <si>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</si>
  <si>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</si>
  <si>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</si>
  <si>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</si>
  <si>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</si>
  <si>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</si>
  <si>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</si>
  <si>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</si>
  <si>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</si>
  <si>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</si>
  <si>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</si>
  <si>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</si>
  <si>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</si>
  <si>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</si>
  <si>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</si>
  <si>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</si>
  <si>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</si>
  <si>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</si>
  <si>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</si>
  <si>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</si>
  <si>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</si>
  <si>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</si>
  <si>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</si>
  <si>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</si>
  <si>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</si>
  <si>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</si>
  <si>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</si>
  <si>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</si>
  <si>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</si>
  <si>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</si>
  <si>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</si>
  <si>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</si>
  <si>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</si>
  <si>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</si>
  <si>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</si>
  <si>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</si>
  <si>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</si>
  <si>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</si>
  <si>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</si>
  <si>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</si>
  <si>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</si>
  <si>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</si>
  <si>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</si>
  <si>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</si>
  <si>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</si>
  <si>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</si>
  <si>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</si>
  <si>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</si>
  <si>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</si>
  <si>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</si>
  <si>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</si>
  <si>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</si>
  <si>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</si>
  <si>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</si>
  <si>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</si>
  <si>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</si>
  <si>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</si>
  <si>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</si>
  <si>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</si>
  <si>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</si>
  <si>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</si>
  <si>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</si>
  <si>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</si>
  <si>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</si>
  <si>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</si>
  <si>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</si>
  <si>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</si>
  <si>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</si>
  <si>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</si>
  <si>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</si>
  <si>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</si>
  <si>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</si>
  <si>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</si>
  <si>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</si>
  <si>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</si>
  <si>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</si>
  <si>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</si>
  <si>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</si>
  <si>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</si>
  <si>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</si>
  <si>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</si>
  <si>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</si>
  <si>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</si>
  <si>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</si>
  <si>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</si>
  <si>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</si>
  <si>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</si>
  <si>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</si>
  <si>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</si>
  <si>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</si>
  <si>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</si>
  <si>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</si>
  <si>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</si>
  <si>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</si>
  <si>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</si>
  <si>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</si>
  <si>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</si>
  <si>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</si>
  <si>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</si>
  <si>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</si>
  <si>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</si>
  <si>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</si>
  <si>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</si>
  <si>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</si>
  <si>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</si>
  <si>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</si>
  <si>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</si>
  <si>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</si>
  <si>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</si>
  <si>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</si>
  <si>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</si>
  <si>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</si>
  <si>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</si>
  <si>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</si>
  <si>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</si>
  <si>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</si>
  <si>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</si>
  <si>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</si>
  <si>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</si>
  <si>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</si>
  <si>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</si>
  <si>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</si>
  <si>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</si>
  <si>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</si>
  <si>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</si>
  <si>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</si>
  <si>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</si>
  <si>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</si>
  <si>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</si>
  <si>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</si>
  <si>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</si>
  <si>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</si>
  <si>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</si>
  <si>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</si>
  <si>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</si>
  <si>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</si>
  <si>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</si>
  <si>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</si>
  <si>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</si>
  <si>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</si>
  <si>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</si>
  <si>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</si>
  <si>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</si>
  <si>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</si>
  <si>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</si>
  <si>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</si>
  <si>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</si>
  <si>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</si>
  <si>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</si>
  <si>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</si>
  <si>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</si>
  <si>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</si>
  <si>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</si>
  <si>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</si>
  <si>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</si>
  <si>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</si>
  <si>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</si>
  <si>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</si>
  <si>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</si>
  <si>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</si>
  <si>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</si>
  <si>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</si>
  <si>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</si>
  <si>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</si>
  <si>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</si>
  <si>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</si>
  <si>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</si>
  <si>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</si>
  <si>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</si>
  <si>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</si>
  <si>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</si>
  <si>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</si>
  <si>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</si>
  <si>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</si>
  <si>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</si>
  <si>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</si>
  <si>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</si>
  <si>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</si>
  <si>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</si>
  <si>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</si>
  <si>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</si>
  <si>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</si>
  <si>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</si>
  <si>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</si>
  <si>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</si>
  <si>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</si>
  <si>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</si>
  <si>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</si>
  <si>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</si>
  <si>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</si>
  <si>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</si>
  <si>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</si>
  <si>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</si>
  <si>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</si>
  <si>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</si>
  <si>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</si>
  <si>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</si>
  <si>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</si>
  <si>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</si>
  <si>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</si>
  <si>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</si>
  <si>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</si>
  <si>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</si>
  <si>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</si>
  <si>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</si>
  <si>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</si>
  <si>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</si>
  <si>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</si>
  <si>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</si>
  <si>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</si>
  <si>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</si>
  <si>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</si>
  <si>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</si>
  <si>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</si>
  <si>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</si>
  <si>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</si>
  <si>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</si>
  <si>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</si>
  <si>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</si>
  <si>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</si>
  <si>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</si>
  <si>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</si>
  <si>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</si>
  <si>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</si>
  <si>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</si>
  <si>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</si>
  <si>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</si>
  <si>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</si>
  <si>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</si>
  <si>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</si>
  <si>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</si>
  <si>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</si>
  <si>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</si>
  <si>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</si>
  <si>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</si>
  <si>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</si>
  <si>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</si>
  <si>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</si>
  <si>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</si>
  <si>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</si>
  <si>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</si>
  <si>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</si>
  <si>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</si>
  <si>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</si>
  <si>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</si>
  <si>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</si>
  <si>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</si>
  <si>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</si>
  <si>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</si>
  <si>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</si>
  <si>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</si>
  <si>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</si>
  <si>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</si>
  <si>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</si>
  <si>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</si>
  <si>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</si>
  <si>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</si>
  <si>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</si>
  <si>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</si>
  <si>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</si>
  <si>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</si>
  <si>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</si>
  <si>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</si>
  <si>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</si>
  <si>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</si>
  <si>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</si>
  <si>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</si>
  <si>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</si>
  <si>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</si>
  <si>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</si>
  <si>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</si>
  <si>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</si>
  <si>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</si>
  <si>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</si>
  <si>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</si>
  <si>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</si>
  <si>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</si>
  <si>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</si>
  <si>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</si>
  <si>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</si>
  <si>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</si>
  <si>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</si>
  <si>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</si>
  <si>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</si>
  <si>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</si>
  <si>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</si>
  <si>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</si>
  <si>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</si>
  <si>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</si>
  <si>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</si>
  <si>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</si>
  <si>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</si>
  <si>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</si>
  <si>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</si>
  <si>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</si>
  <si>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</si>
  <si>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</si>
  <si>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</si>
  <si>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</si>
  <si>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</si>
  <si>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</si>
  <si>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</si>
  <si>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</si>
  <si>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</si>
  <si>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</si>
  <si>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</si>
  <si>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</si>
  <si>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</si>
  <si>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</si>
  <si>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</si>
  <si>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</si>
  <si>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</si>
  <si>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</si>
  <si>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</si>
  <si>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</si>
  <si>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</si>
  <si>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</si>
  <si>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</si>
  <si>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</si>
  <si>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</si>
  <si>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</si>
  <si>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</si>
  <si>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</si>
  <si>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</si>
  <si>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</si>
  <si>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</si>
  <si>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</si>
  <si>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</si>
  <si>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</si>
  <si>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</si>
  <si>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</si>
  <si>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</si>
  <si>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</si>
  <si>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</si>
  <si>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</si>
  <si>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</si>
  <si>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</si>
  <si>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</si>
  <si>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</si>
  <si>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</si>
  <si>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</si>
  <si>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</si>
  <si>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</si>
  <si>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</si>
  <si>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</si>
  <si>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</si>
  <si>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</si>
  <si>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</si>
  <si>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</si>
  <si>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</si>
  <si>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</si>
  <si>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</si>
  <si>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</si>
  <si>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</si>
  <si>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</si>
  <si>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</si>
  <si>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</si>
  <si>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</si>
  <si>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</si>
  <si>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</si>
  <si>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</si>
  <si>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</si>
  <si>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</si>
  <si>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</si>
  <si>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</si>
  <si>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</si>
  <si>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</si>
  <si>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</si>
  <si>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</si>
  <si>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</si>
  <si>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</si>
  <si>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</si>
  <si>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</si>
  <si>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</si>
  <si>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</si>
  <si>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</si>
  <si>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</si>
  <si>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</si>
  <si>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</si>
  <si>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</si>
  <si>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</si>
  <si>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</si>
  <si>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</si>
  <si>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</si>
  <si>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</si>
  <si>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</si>
  <si>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</si>
  <si>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</si>
  <si>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</si>
  <si>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</si>
  <si>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</si>
  <si>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</si>
  <si>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</si>
  <si>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</si>
  <si>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</si>
  <si>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</si>
  <si>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</si>
  <si>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</si>
  <si>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</si>
  <si>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</si>
  <si>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</si>
  <si>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</si>
  <si>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</si>
  <si>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</si>
  <si>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</si>
  <si>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</si>
  <si>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</si>
  <si>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</si>
  <si>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</si>
  <si>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</si>
  <si>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</si>
  <si>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</si>
  <si>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</si>
  <si>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</si>
  <si>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</si>
  <si>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</si>
  <si>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</si>
  <si>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</si>
  <si>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</si>
  <si>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</si>
  <si>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</si>
  <si>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</si>
  <si>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</si>
  <si>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</si>
  <si>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</si>
  <si>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</si>
  <si>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</si>
  <si>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</si>
  <si>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</si>
  <si>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</si>
  <si>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</si>
  <si>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</si>
  <si>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</si>
  <si>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</si>
  <si>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</si>
  <si>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</si>
  <si>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</si>
  <si>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</si>
  <si>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</si>
  <si>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</si>
  <si>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</si>
  <si>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</si>
  <si>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</si>
  <si>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</si>
  <si>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</si>
  <si>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</si>
  <si>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</si>
  <si>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</si>
  <si>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</si>
  <si>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</si>
  <si>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</si>
  <si>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</si>
  <si>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</si>
  <si>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</si>
  <si>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</si>
  <si>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</si>
  <si>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</si>
  <si>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</si>
  <si>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</si>
  <si>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</si>
  <si>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</si>
  <si>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</si>
  <si>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</si>
  <si>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</si>
  <si>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</si>
  <si>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</si>
  <si>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</si>
  <si>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</si>
  <si>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</si>
  <si>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</si>
  <si>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</si>
  <si>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</si>
  <si>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</si>
  <si>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</si>
  <si>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</si>
  <si>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</si>
  <si>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</si>
  <si>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</si>
  <si>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</si>
  <si>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</si>
  <si>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</si>
  <si>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</si>
  <si>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</si>
  <si>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</si>
  <si>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</si>
  <si>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</si>
  <si>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</si>
  <si>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</si>
  <si>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</si>
  <si>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</si>
  <si>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</si>
  <si>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</si>
  <si>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</si>
  <si>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</si>
  <si>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</si>
  <si>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</si>
  <si>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</si>
  <si>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</si>
  <si>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</si>
  <si>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</si>
  <si>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</si>
  <si>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</si>
  <si>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</si>
  <si>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</si>
  <si>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</si>
  <si>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</si>
  <si>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</si>
  <si>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</si>
  <si>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</si>
  <si>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</si>
  <si>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</si>
  <si>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</si>
  <si>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</si>
  <si>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</si>
  <si>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</si>
  <si>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</si>
  <si>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</si>
  <si>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</si>
  <si>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</si>
  <si>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</si>
  <si>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</si>
  <si>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</si>
  <si>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</si>
  <si>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</si>
  <si>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</si>
  <si>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</si>
  <si>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</si>
  <si>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</si>
  <si>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</si>
  <si>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</si>
  <si>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</si>
  <si>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</si>
  <si>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</si>
  <si>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</si>
  <si>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</si>
  <si>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</si>
  <si>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</si>
  <si>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</si>
  <si>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</si>
  <si>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</si>
  <si>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</si>
  <si>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</si>
  <si>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</si>
  <si>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</si>
  <si>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</si>
  <si>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</si>
  <si>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</si>
  <si>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</si>
  <si>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</si>
  <si>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</si>
  <si>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</si>
  <si>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</si>
  <si>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</si>
  <si>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</si>
  <si>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</si>
  <si>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</si>
  <si>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</si>
  <si>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</si>
  <si>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</si>
  <si>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</si>
  <si>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</si>
  <si>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</si>
  <si>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</si>
  <si>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</si>
  <si>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</si>
  <si>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</si>
  <si>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</si>
  <si>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</si>
  <si>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</si>
  <si>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</si>
  <si>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</si>
  <si>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</si>
  <si>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</si>
  <si>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</si>
  <si>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</si>
  <si>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</si>
  <si>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</si>
  <si>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</si>
  <si>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</si>
  <si>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</si>
  <si>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</si>
  <si>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</si>
  <si>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</si>
  <si>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</si>
  <si>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</si>
  <si>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</si>
  <si>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</si>
  <si>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</si>
  <si>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</si>
  <si>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</si>
  <si>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</si>
  <si>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</si>
  <si>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</si>
  <si>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</si>
  <si>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</si>
  <si>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</si>
  <si>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</si>
  <si>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</si>
  <si>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</si>
  <si>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</si>
  <si>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</si>
  <si>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</si>
  <si>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</si>
  <si>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</si>
  <si>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</si>
  <si>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</si>
  <si>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</si>
  <si>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</si>
  <si>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</si>
  <si>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</si>
  <si>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</si>
  <si>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</si>
  <si>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</si>
  <si>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</si>
  <si>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</si>
  <si>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</si>
  <si>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</si>
  <si>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</si>
  <si>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</si>
  <si>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</si>
  <si>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</si>
  <si>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</si>
  <si>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</si>
  <si>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</si>
  <si>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</si>
  <si>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</si>
  <si>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</si>
  <si>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</si>
  <si>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</si>
  <si>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</si>
  <si>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</si>
  <si>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</si>
  <si>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</si>
  <si>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</si>
  <si>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</si>
  <si>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</si>
  <si>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</si>
  <si>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</si>
  <si>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</si>
  <si>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</si>
  <si>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</si>
  <si>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</si>
  <si>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</si>
  <si>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</si>
  <si>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</si>
  <si>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</si>
  <si>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</si>
  <si>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</si>
  <si>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</si>
  <si>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</si>
  <si>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</si>
  <si>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</si>
  <si>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</si>
  <si>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</si>
  <si>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</si>
  <si>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</si>
  <si>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</si>
  <si>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</si>
  <si>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</si>
  <si>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</si>
  <si>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</si>
  <si>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</si>
  <si>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</si>
  <si>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</si>
  <si>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</si>
  <si>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</si>
  <si>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</si>
  <si>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</si>
  <si>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</si>
  <si>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</si>
  <si>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</si>
  <si>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</si>
  <si>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</si>
  <si>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</si>
  <si>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</si>
  <si>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</si>
  <si>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</si>
  <si>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</si>
  <si>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</si>
  <si>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</si>
  <si>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</si>
  <si>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</si>
  <si>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</si>
  <si>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</si>
  <si>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</si>
  <si>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</si>
  <si>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</si>
  <si>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</si>
  <si>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</si>
  <si>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</si>
  <si>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</si>
  <si>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</si>
  <si>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</si>
  <si>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</si>
  <si>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</si>
  <si>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</si>
  <si>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</si>
  <si>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</si>
  <si>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</si>
  <si>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</si>
  <si>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</si>
  <si>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</si>
  <si>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</si>
  <si>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</si>
  <si>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</si>
  <si>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</si>
  <si>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</si>
  <si>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</si>
  <si>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</si>
  <si>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</si>
  <si>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</si>
  <si>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</si>
  <si>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</si>
  <si>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</si>
  <si>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</si>
  <si>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</si>
  <si>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</si>
  <si>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</si>
  <si>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</si>
  <si>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</si>
  <si>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</si>
  <si>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</si>
  <si>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</si>
  <si>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</si>
  <si>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</si>
  <si>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</si>
  <si>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</si>
  <si>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</si>
  <si>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</si>
  <si>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</si>
  <si>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</si>
  <si>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</si>
  <si>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</si>
  <si>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</si>
  <si>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</si>
  <si>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</si>
  <si>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</si>
  <si>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</si>
  <si>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</si>
  <si>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</si>
  <si>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</si>
  <si>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</si>
  <si>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</si>
  <si>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</si>
  <si>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</si>
  <si>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</si>
  <si>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</si>
  <si>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</si>
  <si>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</si>
  <si>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</si>
  <si>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</si>
  <si>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</si>
  <si>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</si>
  <si>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</si>
  <si>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</si>
  <si>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</si>
  <si>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</si>
  <si>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</si>
  <si>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</si>
  <si>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</si>
  <si>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</si>
  <si>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</si>
  <si>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</si>
  <si>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</si>
  <si>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</si>
  <si>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</si>
  <si>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</si>
  <si>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</si>
  <si>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</si>
  <si>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</si>
  <si>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</si>
  <si>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</si>
  <si>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</si>
  <si>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</si>
  <si>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</si>
  <si>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</si>
  <si>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</si>
  <si>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</si>
  <si>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</si>
  <si>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</si>
  <si>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</si>
  <si>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</si>
  <si>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</si>
  <si>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</si>
  <si>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</si>
  <si>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</si>
  <si>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</si>
  <si>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</si>
  <si>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</si>
  <si>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</si>
  <si>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</si>
  <si>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</si>
  <si>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</si>
  <si>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</si>
  <si>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</si>
  <si>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</si>
  <si>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</si>
  <si>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</si>
  <si>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</si>
  <si>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</si>
  <si>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</si>
  <si>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</si>
  <si>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</si>
  <si>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</si>
  <si>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</si>
  <si>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</si>
  <si>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</si>
  <si>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</si>
  <si>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</si>
  <si>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</si>
  <si>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</si>
  <si>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</si>
  <si>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</si>
  <si>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</si>
  <si>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</si>
  <si>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</si>
  <si>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</si>
  <si>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</si>
  <si>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</si>
  <si>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</si>
  <si>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</si>
  <si>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</si>
  <si>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</si>
  <si>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</si>
  <si>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</si>
  <si>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</si>
  <si>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</si>
  <si>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</si>
  <si>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</si>
  <si>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</si>
  <si>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</si>
  <si>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</si>
  <si>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</si>
  <si>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</si>
  <si>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</si>
  <si>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</si>
  <si>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</si>
  <si>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</si>
  <si>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</si>
  <si>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</si>
  <si>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</si>
  <si>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</si>
  <si>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</si>
  <si>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</si>
  <si>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</si>
  <si>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</si>
  <si>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</si>
  <si>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</si>
  <si>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</si>
  <si>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</si>
  <si>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</si>
  <si>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</si>
  <si>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</si>
  <si>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</si>
  <si>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</si>
  <si>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</si>
  <si>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</si>
  <si>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</si>
  <si>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</si>
  <si>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</si>
  <si>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</si>
  <si>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</si>
  <si>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</si>
  <si>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</si>
  <si>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</si>
  <si>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</si>
  <si>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</si>
  <si>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</si>
  <si>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</si>
  <si>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</si>
  <si>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</si>
  <si>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</si>
  <si>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</si>
  <si>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</si>
  <si>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</si>
  <si>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</si>
  <si>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</si>
  <si>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</si>
  <si>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</si>
  <si>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</si>
  <si>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</si>
  <si>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</si>
  <si>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</si>
  <si>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</si>
  <si>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</si>
  <si>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</si>
  <si>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</si>
  <si>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</si>
  <si>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</si>
  <si>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</si>
  <si>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</si>
  <si>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</si>
  <si>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</si>
  <si>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</si>
  <si>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</si>
  <si>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</si>
  <si>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</si>
  <si>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</si>
  <si>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</si>
  <si>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</si>
  <si>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</si>
  <si>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</si>
  <si>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</si>
  <si>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</si>
  <si>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</si>
  <si>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</si>
  <si>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</si>
  <si>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</si>
  <si>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</si>
  <si>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</si>
  <si>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</si>
  <si>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</si>
  <si>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</si>
  <si>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</si>
  <si>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</si>
  <si>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</si>
  <si>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</si>
  <si>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</si>
  <si>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</si>
  <si>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</si>
  <si>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</si>
  <si>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</si>
  <si>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</si>
  <si>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</si>
  <si>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</si>
  <si>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</si>
  <si>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</si>
  <si>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</si>
  <si>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</si>
  <si>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</si>
  <si>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</si>
  <si>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</si>
  <si>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</si>
  <si>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</si>
  <si>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</si>
  <si>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</si>
  <si>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</si>
  <si>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</si>
  <si>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</si>
  <si>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</si>
  <si>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</si>
  <si>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</si>
  <si>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</si>
  <si>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</si>
  <si>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</si>
  <si>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</si>
  <si>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</si>
  <si>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</si>
  <si>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</si>
  <si>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</si>
  <si>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</si>
  <si>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</si>
  <si>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</si>
  <si>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</si>
  <si>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</si>
  <si>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</si>
  <si>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</si>
  <si>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</si>
  <si>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</si>
  <si>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</si>
  <si>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</si>
  <si>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</si>
  <si>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</si>
  <si>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</si>
  <si>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</si>
  <si>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</si>
  <si>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</si>
  <si>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</si>
  <si>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</si>
  <si>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</si>
  <si>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</si>
  <si>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</si>
  <si>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</si>
  <si>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</si>
  <si>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</si>
  <si>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</si>
  <si>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</si>
  <si>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</si>
  <si>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</si>
  <si>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</si>
  <si>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</si>
  <si>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</si>
  <si>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</si>
  <si>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</si>
  <si>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</si>
  <si>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</si>
  <si>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</si>
  <si>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</si>
  <si>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</si>
  <si>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</si>
  <si>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</si>
  <si>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</si>
  <si>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</si>
  <si>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</si>
  <si>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</si>
  <si>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</si>
  <si>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</si>
  <si>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</si>
  <si>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</si>
  <si>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</si>
  <si>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</si>
  <si>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</si>
  <si>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</si>
  <si>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</si>
  <si>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</si>
  <si>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</si>
  <si>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</si>
  <si>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</si>
  <si>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</si>
  <si>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</si>
  <si>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</si>
  <si>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</si>
  <si>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</si>
  <si>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</si>
  <si>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</si>
  <si>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</si>
  <si>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</si>
  <si>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</si>
  <si>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</si>
  <si>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</si>
  <si>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</si>
  <si>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</si>
  <si>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</si>
  <si>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</si>
  <si>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</si>
  <si>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</si>
  <si>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</si>
  <si>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</si>
  <si>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</si>
  <si>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</si>
  <si>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</si>
  <si>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</si>
  <si>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</si>
  <si>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</si>
  <si>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</si>
  <si>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</si>
  <si>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</si>
  <si>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</si>
  <si>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</si>
  <si>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</si>
  <si>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</si>
  <si>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</si>
  <si>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</si>
  <si>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</si>
  <si>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</si>
  <si>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</si>
  <si>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</si>
  <si>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</si>
  <si>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</si>
  <si>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</si>
  <si>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</si>
  <si>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</si>
  <si>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</si>
  <si>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</si>
  <si>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</si>
  <si>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</si>
  <si>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</si>
  <si>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</si>
  <si>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</si>
  <si>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</si>
  <si>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</si>
  <si>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</si>
  <si>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</si>
  <si>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</si>
  <si>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</si>
  <si>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</si>
  <si>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</si>
  <si>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</si>
  <si>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</si>
  <si>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</si>
  <si>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</si>
  <si>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</si>
  <si>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</si>
  <si>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</si>
  <si>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</si>
  <si>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</si>
  <si>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</si>
  <si>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</si>
  <si>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</si>
  <si>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</si>
  <si>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</si>
  <si>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</si>
  <si>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</si>
  <si>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</si>
  <si>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</si>
  <si>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</si>
  <si>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</si>
  <si>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</si>
  <si>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</si>
  <si>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</si>
  <si>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</si>
  <si>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</si>
  <si>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</si>
  <si>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</si>
  <si>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</si>
  <si>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</si>
  <si>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</si>
  <si>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</si>
  <si>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</si>
  <si>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</si>
  <si>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</si>
  <si>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</si>
  <si>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</si>
  <si>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</si>
  <si>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</si>
  <si>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</si>
  <si>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</si>
  <si>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</si>
  <si>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</si>
  <si>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</si>
  <si>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</si>
  <si>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</si>
  <si>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</si>
  <si>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</si>
  <si>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</si>
  <si>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</si>
  <si>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</si>
  <si>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</si>
  <si>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</si>
  <si>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</si>
  <si>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</si>
  <si>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</si>
  <si>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</si>
  <si>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</si>
  <si>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</si>
  <si>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</si>
  <si>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</si>
  <si>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</si>
  <si>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</si>
  <si>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</si>
  <si>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</si>
  <si>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</si>
  <si>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</si>
  <si>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</si>
  <si>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</si>
  <si>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</si>
  <si>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</si>
  <si>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</si>
  <si>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</si>
  <si>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</si>
  <si>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</si>
  <si>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</si>
  <si>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</si>
  <si>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</si>
  <si>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</si>
  <si>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</si>
  <si>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</si>
  <si>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</si>
  <si>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</si>
  <si>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</si>
  <si>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</si>
  <si>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</si>
  <si>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</si>
  <si>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</si>
  <si>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</si>
  <si>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</si>
  <si>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</si>
  <si>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</si>
  <si>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</si>
  <si>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</si>
  <si>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</si>
  <si>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</si>
  <si>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</si>
  <si>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</si>
  <si>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</si>
  <si>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</si>
  <si>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</si>
  <si>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</si>
  <si>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</si>
  <si>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</si>
  <si>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</si>
  <si>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</si>
  <si>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</si>
  <si>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</si>
  <si>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</si>
  <si>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</si>
  <si>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</si>
  <si>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</si>
  <si>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</si>
  <si>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</si>
  <si>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</si>
  <si>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</si>
  <si>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</si>
  <si>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</si>
  <si>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</si>
  <si>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</si>
  <si>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</si>
  <si>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</si>
  <si>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</si>
  <si>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</si>
  <si>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</si>
  <si>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</si>
  <si>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</si>
  <si>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</si>
  <si>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</si>
  <si>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</si>
  <si>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</si>
  <si>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</si>
  <si>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</si>
  <si>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</si>
  <si>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</si>
  <si>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</si>
  <si>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</si>
  <si>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</si>
  <si>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</si>
  <si>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</si>
  <si>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</si>
  <si>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</si>
  <si>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</si>
  <si>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</si>
  <si>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</si>
  <si>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</si>
  <si>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</si>
  <si>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</si>
  <si>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</si>
  <si>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</si>
  <si>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</si>
  <si>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</si>
  <si>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</si>
  <si>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</si>
  <si>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</si>
  <si>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</si>
  <si>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</si>
  <si>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</si>
  <si>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</si>
  <si>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</si>
  <si>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</si>
  <si>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</si>
  <si>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</si>
  <si>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</si>
  <si>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</si>
  <si>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</si>
  <si>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</si>
  <si>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</si>
  <si>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</si>
  <si>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</si>
  <si>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</si>
  <si>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</si>
  <si>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</si>
  <si>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</si>
  <si>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</si>
  <si>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</si>
  <si>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</si>
  <si>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</si>
  <si>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</si>
  <si>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</si>
  <si>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</si>
  <si>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</si>
  <si>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</si>
  <si>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</si>
  <si>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</si>
  <si>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</si>
  <si>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</si>
  <si>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</si>
  <si>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</si>
  <si>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</si>
  <si>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</si>
  <si>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</si>
  <si>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</si>
  <si>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</si>
  <si>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</si>
  <si>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</si>
  <si>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</si>
  <si>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</si>
  <si>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</si>
  <si>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</si>
  <si>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</si>
  <si>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</si>
  <si>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</si>
  <si>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</si>
  <si>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</si>
  <si>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</si>
  <si>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</si>
  <si>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</si>
  <si>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</si>
  <si>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</si>
  <si>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</si>
  <si>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</si>
  <si>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</si>
  <si>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</si>
  <si>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</si>
  <si>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</si>
  <si>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</si>
  <si>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</si>
  <si>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</si>
  <si>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</si>
  <si>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</si>
  <si>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</si>
  <si>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</si>
  <si>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</si>
  <si>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</si>
  <si>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</si>
  <si>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</si>
  <si>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</si>
  <si>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</si>
  <si>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</si>
  <si>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</si>
  <si>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</si>
  <si>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</si>
  <si>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</si>
  <si>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</si>
  <si>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</si>
  <si>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</si>
  <si>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</si>
  <si>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</si>
  <si>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</si>
  <si>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</si>
  <si>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</si>
  <si>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</si>
  <si>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</si>
  <si>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</si>
  <si>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</si>
  <si>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</si>
  <si>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</si>
  <si>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</si>
  <si>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</si>
  <si>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</si>
  <si>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</si>
  <si>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</si>
  <si>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</si>
  <si>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</si>
  <si>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</si>
  <si>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</si>
  <si>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</si>
  <si>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</si>
  <si>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</si>
  <si>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</si>
  <si>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</si>
  <si>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</si>
  <si>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</si>
  <si>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</si>
  <si>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</si>
  <si>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</si>
  <si>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</si>
  <si>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</si>
  <si>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</si>
  <si>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</si>
  <si>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</si>
  <si>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</si>
  <si>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</si>
  <si>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</si>
  <si>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</si>
  <si>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</si>
  <si>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</si>
  <si>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</si>
  <si>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</si>
  <si>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</si>
  <si>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</si>
  <si>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</si>
  <si>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</si>
  <si>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</si>
  <si>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</si>
  <si>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</si>
  <si>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</si>
  <si>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</si>
  <si>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</si>
  <si>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</si>
  <si>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</si>
  <si>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</si>
  <si>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</si>
  <si>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</si>
  <si>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</si>
  <si>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</si>
  <si>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</si>
  <si>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</si>
  <si>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</si>
  <si>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</si>
  <si>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</si>
  <si>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</si>
  <si>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</si>
  <si>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</si>
  <si>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</si>
  <si>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</si>
  <si>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</si>
  <si>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</si>
  <si>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</si>
  <si>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</si>
  <si>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</si>
  <si>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</si>
  <si>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</si>
  <si>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</si>
  <si>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</si>
  <si>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</si>
  <si>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</si>
  <si>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</si>
  <si>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</si>
  <si>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</si>
  <si>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</si>
  <si>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</si>
  <si>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</si>
  <si>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</si>
  <si>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</si>
  <si>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</si>
  <si>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</si>
  <si>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</si>
  <si>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</si>
  <si>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</si>
  <si>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</si>
  <si>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</si>
  <si>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</si>
  <si>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</si>
  <si>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</si>
  <si>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</si>
  <si>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</si>
  <si>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</si>
  <si>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</si>
  <si>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</si>
  <si>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</si>
  <si>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</si>
  <si>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</si>
  <si>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</si>
  <si>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</si>
  <si>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</si>
  <si>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</si>
  <si>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</si>
  <si>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</si>
  <si>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</si>
  <si>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</si>
  <si>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</si>
  <si>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</si>
  <si>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</si>
  <si>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</si>
  <si>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</si>
  <si>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</si>
  <si>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</si>
  <si>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</si>
  <si>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</si>
  <si>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</si>
  <si>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</si>
  <si>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</si>
  <si>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</si>
  <si>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</si>
  <si>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</si>
  <si>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</si>
  <si>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</si>
  <si>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</si>
  <si>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</si>
  <si>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</si>
  <si>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</si>
  <si>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</si>
  <si>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</si>
  <si>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</si>
  <si>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</si>
  <si>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</si>
  <si>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</si>
  <si>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</si>
  <si>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</si>
  <si>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</si>
  <si>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</si>
  <si>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</si>
  <si>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</si>
  <si>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</si>
  <si>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</si>
  <si>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</si>
  <si>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</si>
  <si>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</si>
  <si>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</si>
  <si>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</si>
  <si>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</si>
  <si>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</si>
  <si>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</si>
  <si>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</si>
  <si>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</si>
  <si>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</si>
  <si>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</si>
  <si>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</si>
  <si>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</si>
  <si>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</si>
  <si>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</si>
  <si>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</si>
  <si>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</si>
  <si>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</si>
  <si>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</si>
  <si>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</si>
  <si>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</si>
  <si>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</si>
  <si>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</si>
  <si>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</si>
  <si>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</si>
  <si>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</si>
  <si>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</si>
  <si>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</si>
  <si>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</si>
  <si>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</si>
  <si>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</si>
  <si>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</si>
  <si>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</si>
  <si>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</si>
  <si>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</si>
  <si>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</si>
  <si>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</si>
  <si>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</si>
  <si>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</si>
  <si>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</si>
  <si>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</si>
  <si>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</si>
  <si>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</si>
  <si>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</si>
  <si>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</si>
  <si>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</si>
  <si>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</si>
  <si>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</si>
  <si>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</si>
  <si>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</si>
  <si>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</si>
  <si>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</si>
  <si>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</si>
  <si>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</si>
  <si>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</si>
  <si>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</si>
  <si>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</si>
  <si>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</si>
  <si>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</si>
  <si>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</si>
  <si>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</si>
  <si>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</si>
  <si>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</si>
  <si>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</si>
  <si>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</si>
  <si>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</si>
  <si>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</si>
  <si>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</si>
  <si>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</si>
  <si>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</si>
  <si>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</si>
  <si>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</si>
  <si>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</si>
  <si>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</si>
  <si>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</si>
  <si>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</si>
  <si>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</si>
  <si>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</si>
  <si>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</si>
  <si>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</si>
  <si>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</si>
  <si>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</si>
  <si>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</si>
  <si>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</si>
  <si>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</si>
  <si>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</si>
  <si>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</si>
  <si>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</si>
  <si>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</si>
  <si>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</si>
  <si>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</si>
  <si>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</si>
  <si>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</si>
  <si>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</si>
  <si>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</si>
  <si>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</si>
  <si>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</si>
  <si>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</si>
  <si>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</si>
  <si>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</si>
  <si>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</si>
  <si>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</si>
  <si>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</si>
  <si>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</si>
  <si>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</si>
  <si>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</si>
  <si>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</si>
  <si>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</si>
  <si>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</si>
  <si>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</si>
  <si>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</si>
  <si>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</si>
  <si>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</si>
  <si>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</si>
  <si>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</si>
  <si>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</si>
  <si>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</si>
  <si>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</si>
  <si>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</si>
  <si>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</si>
  <si>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</si>
  <si>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</si>
  <si>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</si>
  <si>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</si>
  <si>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</si>
  <si>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</si>
  <si>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</si>
  <si>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</si>
  <si>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</si>
  <si>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</si>
  <si>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</si>
  <si>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</si>
  <si>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</si>
  <si>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</si>
  <si>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</si>
  <si>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</si>
  <si>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</si>
  <si>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</si>
  <si>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</si>
  <si>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</si>
  <si>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</si>
  <si>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</si>
  <si>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</si>
  <si>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</si>
  <si>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</si>
  <si>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</si>
  <si>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</si>
  <si>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</si>
  <si>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</si>
  <si>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</si>
  <si>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</si>
  <si>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</si>
  <si>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</si>
  <si>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</si>
  <si>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</si>
  <si>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</si>
  <si>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</si>
  <si>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</si>
  <si>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</si>
  <si>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</si>
  <si>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</si>
  <si>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</si>
  <si>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</si>
  <si>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</si>
  <si>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</si>
  <si>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</si>
  <si>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</si>
  <si>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</si>
  <si>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</si>
  <si>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</si>
  <si>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</si>
  <si>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</si>
  <si>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</si>
  <si>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</si>
  <si>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</si>
  <si>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</si>
  <si>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</si>
  <si>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</si>
  <si>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</si>
  <si>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</si>
  <si>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</si>
  <si>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</si>
  <si>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</si>
  <si>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</si>
  <si>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</si>
  <si>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</si>
  <si>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</si>
  <si>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</si>
  <si>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</si>
  <si>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</si>
  <si>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</si>
  <si>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</si>
  <si>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</si>
  <si>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</si>
  <si>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</si>
  <si>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</si>
  <si>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</si>
  <si>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</si>
  <si>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</si>
  <si>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</si>
  <si>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</si>
  <si>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</si>
  <si>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</si>
  <si>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</si>
  <si>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</si>
  <si>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</si>
  <si>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</si>
  <si>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</si>
  <si>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</si>
  <si>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</si>
  <si>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</si>
  <si>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</si>
  <si>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</si>
  <si>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</si>
  <si>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</si>
  <si>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</si>
  <si>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</si>
  <si>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</si>
  <si>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</si>
  <si>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</si>
  <si>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</si>
  <si>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</si>
  <si>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</si>
  <si>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</si>
  <si>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</si>
  <si>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</si>
  <si>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</si>
  <si>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</si>
  <si>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</si>
  <si>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</si>
  <si>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</si>
  <si>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</si>
  <si>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</si>
  <si>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</si>
  <si>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</si>
  <si>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</si>
  <si>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</si>
  <si>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</si>
  <si>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</si>
  <si>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</si>
  <si>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</si>
  <si>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</si>
  <si>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</si>
  <si>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</si>
  <si>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</si>
  <si>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</si>
  <si>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</si>
  <si>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</si>
  <si>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</si>
  <si>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</si>
  <si>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</si>
  <si>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</si>
  <si>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</si>
  <si>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</si>
  <si>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</si>
  <si>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</si>
  <si>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</si>
  <si>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</si>
  <si>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</si>
  <si>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</si>
  <si>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</si>
  <si>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</si>
  <si>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</si>
  <si>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</si>
  <si>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</si>
  <si>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</si>
  <si>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</si>
  <si>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</si>
  <si>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</si>
  <si>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</si>
  <si>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</si>
  <si>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</si>
  <si>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</si>
  <si>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</si>
  <si>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</si>
  <si>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</si>
  <si>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</si>
  <si>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</si>
  <si>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</si>
  <si>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</si>
  <si>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</si>
  <si>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</si>
  <si>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</si>
  <si>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</si>
  <si>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</si>
  <si>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</si>
  <si>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</si>
  <si>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</si>
  <si>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</si>
  <si>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</si>
  <si>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</si>
  <si>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</si>
  <si>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</si>
  <si>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</si>
  <si>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</si>
  <si>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</si>
  <si>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</si>
  <si>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</si>
  <si>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</si>
  <si>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</si>
  <si>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</si>
  <si>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</si>
  <si>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</si>
  <si>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</si>
  <si>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</si>
  <si>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</si>
  <si>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</si>
  <si>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</si>
  <si>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</si>
  <si>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</si>
  <si>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</si>
  <si>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</si>
  <si>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</si>
  <si>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</si>
  <si>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</si>
  <si>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</si>
  <si>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</si>
  <si>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</si>
  <si>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</si>
  <si>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</si>
  <si>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</si>
  <si>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</si>
  <si>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</si>
  <si>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</si>
  <si>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</si>
  <si>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</si>
  <si>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</si>
  <si>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</si>
  <si>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</si>
  <si>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</si>
  <si>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</si>
  <si>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</si>
  <si>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</si>
  <si>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</si>
  <si>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</si>
  <si>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</si>
  <si>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</si>
  <si>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</si>
  <si>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</si>
  <si>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</si>
  <si>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</si>
  <si>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</si>
  <si>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</si>
  <si>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</si>
  <si>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</si>
  <si>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</si>
  <si>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</si>
  <si>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</si>
  <si>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</si>
  <si>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</si>
  <si>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</si>
  <si>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</si>
  <si>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</si>
  <si>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</si>
  <si>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</si>
  <si>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</si>
  <si>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</si>
  <si>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</si>
  <si>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</si>
  <si>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</si>
  <si>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</si>
  <si>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</si>
  <si>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</si>
  <si>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</si>
  <si>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</si>
  <si>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</si>
  <si>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</si>
  <si>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</si>
  <si>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</si>
  <si>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</si>
  <si>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</si>
  <si>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</si>
  <si>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</si>
  <si>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</si>
  <si>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</si>
  <si>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</si>
  <si>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</si>
  <si>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</si>
  <si>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</si>
  <si>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</si>
  <si>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</si>
  <si>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</si>
  <si>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</si>
  <si>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</si>
  <si>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</si>
  <si>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</si>
  <si>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</si>
  <si>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</si>
  <si>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</si>
  <si>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</si>
  <si>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</si>
  <si>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</si>
  <si>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</si>
  <si>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</si>
  <si>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</si>
  <si>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</si>
  <si>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</si>
  <si>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</si>
  <si>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</si>
  <si>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</si>
  <si>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</si>
  <si>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</si>
  <si>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</si>
  <si>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</si>
  <si>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</si>
  <si>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</si>
  <si>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</si>
  <si>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</si>
  <si>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</si>
  <si>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</si>
  <si>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</si>
  <si>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</si>
  <si>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</si>
  <si>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</si>
  <si>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</si>
  <si>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</si>
  <si>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</si>
  <si>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</si>
  <si>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</si>
  <si>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</si>
  <si>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</si>
  <si>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</si>
  <si>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</si>
  <si>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</si>
  <si>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</si>
  <si>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</si>
  <si>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</si>
  <si>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</si>
  <si>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</si>
  <si>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</si>
  <si>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</si>
  <si>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</si>
  <si>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</si>
  <si>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</si>
  <si>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</si>
  <si>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</si>
  <si>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</si>
  <si>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</si>
  <si>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</si>
  <si>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</si>
  <si>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</si>
  <si>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</si>
  <si>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</si>
  <si>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</si>
  <si>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</si>
  <si>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</si>
  <si>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</si>
  <si>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</si>
  <si>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</si>
  <si>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</si>
  <si>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</si>
  <si>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</si>
  <si>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</si>
  <si>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</si>
  <si>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</si>
  <si>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</si>
  <si>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</si>
  <si>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</si>
  <si>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</si>
  <si>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</si>
  <si>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</si>
  <si>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</si>
  <si>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</si>
  <si>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</si>
  <si>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</si>
  <si>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</si>
  <si>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</si>
  <si>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</si>
  <si>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</si>
  <si>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</si>
  <si>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</si>
  <si>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</si>
  <si>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</si>
  <si>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</si>
  <si>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</si>
  <si>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</si>
  <si>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</si>
  <si>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</si>
  <si>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</si>
  <si>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</si>
  <si>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</si>
  <si>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</si>
  <si>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</si>
  <si>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</si>
  <si>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</si>
  <si>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</si>
  <si>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</si>
  <si>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</si>
  <si>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</si>
  <si>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</si>
  <si>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</si>
  <si>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</si>
  <si>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</si>
  <si>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</si>
  <si>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</si>
  <si>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</si>
  <si>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</si>
  <si>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</si>
  <si>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</si>
  <si>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</si>
  <si>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</si>
  <si>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</si>
  <si>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</si>
  <si>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</si>
  <si>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</si>
  <si>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</si>
  <si>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</si>
  <si>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</si>
  <si>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</si>
  <si>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</si>
  <si>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</si>
  <si>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</si>
  <si>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</si>
  <si>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</si>
  <si>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</si>
  <si>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</si>
  <si>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</si>
  <si>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</si>
  <si>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</si>
  <si>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</si>
  <si>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</si>
  <si>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</si>
  <si>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</si>
  <si>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</si>
  <si>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</si>
  <si>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</si>
  <si>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</si>
  <si>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</si>
  <si>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</si>
  <si>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</si>
  <si>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</si>
  <si>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</si>
  <si>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</si>
  <si>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</si>
  <si>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</si>
  <si>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</si>
  <si>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</si>
  <si>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</si>
  <si>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</si>
  <si>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</si>
  <si>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</si>
  <si>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</si>
  <si>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</si>
  <si>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</si>
  <si>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</si>
  <si>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</si>
  <si>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</si>
  <si>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</si>
  <si>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</si>
  <si>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</si>
  <si>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</si>
  <si>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</si>
  <si>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</si>
  <si>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</si>
  <si>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</si>
  <si>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</si>
  <si>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</si>
  <si>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</si>
  <si>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</si>
  <si>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</si>
  <si>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</si>
  <si>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</si>
  <si>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</si>
  <si>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</si>
  <si>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</si>
  <si>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</si>
  <si>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</si>
  <si>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</si>
  <si>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</si>
  <si>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</si>
  <si>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</si>
  <si>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</si>
  <si>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</si>
  <si>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</si>
  <si>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</si>
  <si>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</si>
  <si>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</si>
  <si>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</si>
  <si>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</si>
  <si>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</si>
  <si>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</si>
  <si>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</si>
  <si>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</si>
  <si>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</si>
  <si>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</si>
  <si>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</si>
  <si>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</si>
  <si>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</si>
  <si>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</si>
  <si>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</si>
  <si>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</si>
  <si>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</si>
  <si>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</si>
  <si>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</si>
  <si>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</si>
  <si>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</si>
  <si>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</si>
  <si>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</si>
  <si>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</si>
  <si>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</si>
  <si>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</si>
  <si>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</si>
  <si>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</si>
  <si>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</si>
  <si>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</si>
  <si>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</si>
  <si>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</si>
  <si>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</si>
  <si>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</si>
  <si>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</si>
  <si>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</si>
  <si>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</si>
  <si>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</si>
  <si>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</si>
  <si>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</si>
  <si>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</si>
  <si>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</si>
  <si>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</si>
  <si>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</si>
  <si>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</si>
  <si>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</si>
  <si>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</si>
  <si>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</si>
  <si>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</si>
  <si>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</si>
  <si>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</si>
  <si>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</si>
  <si>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</si>
  <si>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</si>
  <si>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</si>
  <si>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</si>
  <si>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</si>
  <si>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</si>
  <si>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</si>
  <si>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</si>
  <si>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</si>
  <si>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</si>
  <si>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</si>
  <si>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</si>
  <si>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</si>
  <si>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</si>
  <si>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</si>
  <si>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</si>
  <si>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</si>
  <si>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</si>
  <si>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</si>
  <si>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</si>
  <si>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</si>
  <si>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</si>
  <si>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</si>
  <si>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</si>
  <si>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</si>
  <si>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</si>
  <si>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</si>
  <si>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</si>
  <si>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</si>
  <si>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</si>
  <si>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</si>
  <si>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</si>
  <si>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</si>
  <si>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</si>
  <si>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</si>
  <si>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</si>
  <si>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</si>
  <si>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</si>
  <si>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</si>
  <si>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</si>
  <si>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</si>
  <si>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</si>
  <si>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</si>
  <si>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</si>
  <si>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</si>
  <si>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</si>
  <si>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</si>
  <si>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</si>
  <si>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</si>
  <si>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</si>
  <si>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</si>
  <si>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</si>
  <si>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</si>
  <si>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</si>
  <si>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</si>
  <si>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</si>
  <si>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</si>
  <si>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</si>
  <si>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</si>
  <si>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</si>
  <si>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</si>
  <si>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</si>
  <si>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</si>
  <si>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</si>
  <si>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</si>
  <si>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</si>
  <si>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</si>
  <si>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</si>
  <si>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</si>
  <si>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</si>
  <si>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</si>
  <si>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</si>
  <si>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</si>
  <si>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</si>
  <si>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</si>
  <si>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</si>
  <si>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</si>
  <si>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</si>
  <si>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</si>
  <si>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</si>
  <si>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</si>
  <si>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</si>
  <si>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</si>
  <si>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</si>
  <si>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</si>
  <si>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</si>
  <si>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</si>
  <si>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</si>
  <si>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</si>
  <si>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</si>
  <si>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</si>
  <si>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</si>
  <si>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</si>
  <si>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</si>
  <si>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</si>
  <si>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</si>
  <si>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</si>
  <si>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</si>
  <si>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</si>
  <si>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</si>
  <si>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</si>
  <si>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</si>
  <si>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</si>
  <si>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</si>
  <si>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</si>
  <si>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</si>
  <si>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</si>
  <si>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</si>
  <si>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</si>
  <si>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</si>
  <si>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</si>
  <si>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</si>
  <si>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</si>
  <si>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</si>
  <si>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</si>
  <si>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</si>
  <si>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</si>
  <si>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</si>
  <si>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</si>
  <si>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</si>
  <si>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</si>
  <si>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</si>
  <si>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</si>
  <si>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</si>
  <si>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</si>
  <si>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</si>
  <si>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</si>
  <si>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</si>
  <si>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</si>
  <si>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</si>
  <si>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</si>
  <si>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</si>
  <si>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</si>
  <si>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</si>
  <si>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</si>
  <si>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</si>
  <si>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</si>
  <si>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</si>
  <si>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</si>
  <si>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</si>
  <si>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</si>
  <si>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</si>
  <si>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</si>
  <si>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</si>
  <si>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</si>
  <si>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</si>
  <si>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</si>
  <si>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</si>
  <si>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</si>
  <si>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</si>
  <si>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</si>
  <si>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</si>
  <si>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</si>
  <si>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</si>
  <si>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</si>
  <si>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</si>
  <si>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</si>
  <si>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</si>
  <si>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</si>
  <si>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</si>
  <si>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</si>
  <si>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</si>
  <si>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</si>
  <si>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</si>
  <si>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</si>
  <si>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</si>
  <si>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</si>
  <si>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</si>
  <si>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</si>
  <si>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</si>
  <si>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</si>
  <si>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</si>
  <si>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</si>
  <si>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</si>
  <si>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</si>
  <si>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</si>
  <si>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</si>
  <si>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</si>
  <si>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</si>
  <si>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</si>
  <si>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</si>
  <si>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</si>
  <si>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</si>
  <si>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</si>
  <si>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</si>
  <si>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</si>
  <si>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</si>
  <si>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</si>
  <si>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</si>
  <si>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</si>
  <si>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</si>
  <si>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</si>
  <si>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</si>
  <si>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</si>
  <si>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</si>
  <si>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</si>
  <si>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</si>
  <si>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</si>
  <si>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</si>
  <si>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</si>
  <si>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</si>
  <si>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</si>
  <si>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</si>
  <si>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</si>
  <si>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</si>
  <si>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</si>
  <si>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</si>
  <si>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</si>
  <si>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</si>
  <si>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</si>
  <si>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</si>
  <si>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</si>
  <si>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</si>
  <si>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</si>
  <si>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</si>
  <si>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</si>
  <si>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</si>
  <si>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</si>
  <si>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</si>
  <si>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</si>
  <si>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</si>
  <si>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</si>
  <si>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</si>
  <si>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</si>
  <si>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</si>
  <si>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</si>
  <si>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</si>
  <si>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</si>
  <si>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</si>
  <si>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</si>
  <si>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</si>
  <si>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</si>
  <si>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</si>
  <si>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</si>
  <si>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</si>
  <si>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</si>
  <si>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</si>
  <si>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</si>
  <si>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</si>
  <si>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</si>
  <si>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</si>
  <si>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</si>
  <si>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</si>
  <si>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</si>
  <si>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</si>
  <si>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</si>
  <si>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</si>
  <si>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</si>
  <si>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</si>
  <si>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</si>
  <si>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</si>
  <si>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</si>
  <si>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</si>
  <si>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</si>
  <si>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</si>
  <si>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</si>
  <si>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</si>
  <si>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</si>
  <si>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</si>
  <si>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</si>
  <si>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</si>
  <si>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</si>
  <si>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</si>
  <si>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</si>
  <si>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</si>
  <si>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</si>
  <si>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</si>
  <si>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</si>
  <si>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</si>
  <si>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</si>
  <si>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</si>
  <si>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</si>
  <si>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</si>
  <si>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</si>
  <si>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</si>
  <si>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</si>
  <si>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</si>
  <si>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</si>
  <si>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</si>
  <si>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</si>
  <si>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</si>
  <si>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</si>
  <si>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</si>
  <si>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</si>
  <si>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</si>
  <si>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</si>
  <si>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</si>
  <si>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</si>
  <si>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</si>
  <si>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</si>
  <si>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</si>
  <si>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</si>
  <si>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</si>
  <si>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</si>
  <si>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</si>
  <si>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</si>
  <si>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</si>
  <si>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</si>
  <si>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</si>
  <si>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</si>
  <si>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</si>
  <si>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</si>
  <si>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</si>
  <si>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</si>
  <si>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</si>
  <si>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</si>
  <si>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</si>
  <si>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</si>
  <si>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</si>
  <si>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</si>
  <si>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</si>
  <si>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</si>
  <si>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</si>
  <si>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</si>
  <si>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</si>
  <si>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</si>
  <si>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</si>
  <si>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</si>
  <si>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</si>
  <si>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</si>
  <si>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</si>
  <si>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</si>
  <si>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</si>
  <si>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</si>
  <si>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</si>
  <si>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</si>
  <si>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</si>
  <si>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</si>
  <si>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</si>
  <si>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</si>
  <si>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</si>
  <si>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</si>
  <si>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</si>
  <si>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</si>
  <si>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</si>
  <si>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</si>
  <si>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</si>
  <si>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</si>
  <si>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</si>
  <si>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</si>
  <si>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</si>
  <si>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</si>
  <si>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</si>
  <si>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</si>
  <si>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</si>
  <si>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</si>
  <si>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</si>
  <si>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</si>
  <si>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</si>
  <si>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</si>
  <si>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</si>
  <si>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</si>
  <si>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</si>
  <si>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</si>
  <si>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</si>
  <si>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</si>
  <si>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</si>
  <si>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</si>
  <si>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</si>
  <si>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</si>
  <si>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</si>
  <si>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</si>
  <si>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</si>
  <si>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</si>
  <si>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</si>
  <si>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</si>
  <si>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</si>
  <si>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</si>
  <si>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</si>
  <si>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</si>
  <si>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</si>
  <si>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</si>
  <si>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</si>
  <si>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</si>
  <si>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</si>
  <si>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</si>
  <si>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</si>
  <si>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</si>
  <si>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</si>
  <si>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</si>
  <si>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</si>
  <si>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</si>
  <si>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</si>
  <si>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</si>
  <si>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</si>
  <si>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</si>
  <si>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</si>
  <si>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</si>
  <si>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</si>
  <si>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</si>
  <si>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</si>
  <si>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</si>
  <si>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</si>
  <si>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</si>
  <si>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</si>
  <si>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</si>
  <si>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</si>
  <si>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</si>
  <si>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</si>
  <si>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</si>
  <si>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</si>
  <si>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</si>
  <si>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</si>
  <si>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</si>
  <si>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</si>
  <si>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</si>
  <si>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</si>
  <si>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</si>
  <si>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</si>
  <si>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</si>
  <si>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</si>
  <si>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</si>
  <si>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</si>
  <si>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</si>
  <si>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</si>
  <si>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</si>
  <si>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</si>
  <si>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</si>
  <si>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</si>
  <si>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</si>
  <si>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</si>
  <si>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</si>
  <si>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</si>
  <si>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</si>
  <si>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</si>
  <si>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</si>
  <si>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</si>
  <si>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</si>
  <si>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</si>
  <si>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</si>
  <si>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</si>
  <si>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</si>
  <si>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</si>
  <si>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</si>
  <si>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</si>
  <si>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</si>
  <si>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</si>
  <si>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</si>
  <si>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</si>
  <si>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</si>
  <si>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</si>
  <si>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</si>
  <si>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</si>
  <si>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</si>
  <si>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</si>
  <si>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</si>
  <si>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</si>
  <si>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</si>
  <si>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</si>
  <si>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</si>
  <si>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</si>
  <si>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</si>
  <si>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</si>
  <si>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</si>
  <si>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</si>
  <si>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</si>
  <si>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</si>
  <si>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</si>
  <si>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</si>
  <si>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</si>
  <si>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</si>
  <si>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</si>
  <si>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</si>
  <si>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</si>
  <si>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</si>
  <si>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</si>
  <si>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</si>
  <si>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</si>
  <si>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</si>
  <si>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</si>
  <si>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</si>
  <si>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</si>
  <si>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</si>
  <si>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</si>
  <si>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</si>
  <si>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</si>
  <si>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</si>
  <si>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</si>
  <si>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</si>
  <si>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</si>
  <si>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</si>
  <si>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</si>
  <si>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</si>
  <si>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</si>
  <si>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</si>
  <si>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</si>
  <si>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</si>
  <si>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</si>
  <si>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</si>
  <si>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</si>
  <si>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</si>
  <si>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</si>
  <si>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</si>
  <si>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</si>
  <si>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</si>
  <si>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</si>
  <si>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</si>
  <si>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</si>
  <si>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</si>
  <si>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</si>
  <si>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</si>
  <si>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</si>
  <si>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</si>
  <si>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</si>
  <si>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</si>
  <si>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</si>
  <si>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</si>
  <si>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</si>
  <si>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</si>
  <si>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</si>
  <si>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</si>
  <si>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</si>
  <si>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</si>
  <si>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</si>
  <si>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</si>
  <si>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</si>
  <si>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</si>
  <si>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</si>
  <si>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</si>
  <si>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</si>
  <si>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</si>
  <si>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</si>
  <si>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</si>
  <si>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</si>
  <si>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</si>
  <si>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</si>
  <si>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</si>
  <si>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</si>
  <si>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</si>
  <si>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</si>
  <si>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</si>
  <si>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</si>
  <si>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</si>
  <si>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</si>
  <si>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</si>
  <si>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</si>
  <si>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</si>
  <si>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</si>
  <si>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</si>
  <si>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</si>
  <si>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</si>
  <si>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</si>
  <si>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</si>
  <si>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</si>
  <si>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</si>
  <si>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</si>
  <si>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</si>
  <si>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</si>
  <si>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</si>
  <si>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</si>
  <si>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</si>
  <si>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</si>
  <si>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</si>
  <si>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</si>
  <si>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</si>
  <si>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</si>
  <si>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</si>
  <si>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</si>
  <si>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</si>
  <si>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</si>
  <si>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</si>
  <si>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</si>
  <si>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</si>
  <si>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</si>
  <si>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</si>
  <si>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</si>
  <si>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</si>
  <si>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</si>
  <si>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</si>
  <si>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</si>
  <si>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</si>
  <si>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</si>
  <si>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</si>
  <si>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</si>
  <si>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</si>
  <si>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</si>
  <si>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</si>
  <si>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</si>
  <si>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</si>
  <si>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</si>
  <si>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</si>
  <si>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</si>
  <si>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</si>
  <si>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</si>
  <si>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</si>
  <si>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</si>
  <si>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</si>
  <si>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</si>
  <si>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</si>
  <si>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</si>
  <si>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</si>
  <si>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</si>
  <si>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</si>
  <si>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</si>
  <si>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</si>
  <si>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</si>
  <si>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</si>
  <si>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</si>
  <si>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</si>
  <si>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</si>
  <si>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</si>
  <si>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</si>
  <si>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</si>
  <si>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</si>
  <si>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</si>
  <si>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</si>
  <si>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</si>
  <si>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</si>
  <si>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</si>
  <si>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</si>
  <si>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</si>
  <si>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</si>
  <si>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</si>
  <si>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</si>
  <si>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</si>
  <si>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</si>
  <si>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</si>
  <si>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</si>
  <si>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</si>
  <si>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</si>
  <si>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</si>
  <si>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</si>
  <si>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</si>
  <si>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</si>
  <si>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</si>
  <si>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</si>
  <si>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</si>
  <si>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</si>
  <si>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</si>
  <si>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</si>
  <si>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</si>
  <si>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</si>
  <si>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</si>
  <si>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</si>
  <si>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</si>
  <si>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</si>
  <si>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</si>
  <si>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</si>
  <si>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</si>
  <si>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</si>
  <si>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</si>
  <si>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</si>
  <si>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</si>
  <si>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</si>
  <si>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</si>
  <si>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</si>
  <si>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</si>
  <si>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</si>
  <si>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</si>
  <si>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</si>
  <si>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</si>
  <si>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</si>
  <si>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</si>
  <si>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</si>
  <si>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</si>
  <si>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</si>
  <si>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</si>
  <si>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</si>
  <si>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</si>
  <si>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</si>
  <si>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</si>
  <si>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</si>
  <si>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</si>
  <si>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</si>
  <si>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</si>
  <si>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</si>
  <si>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</si>
  <si>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</si>
  <si>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</si>
  <si>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</si>
  <si>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</si>
  <si>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</si>
  <si>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</si>
  <si>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</si>
  <si>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</si>
  <si>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</si>
  <si>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</si>
  <si>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</si>
  <si>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</si>
  <si>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</si>
  <si>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</si>
  <si>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</si>
  <si>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</si>
  <si>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</si>
  <si>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</si>
  <si>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</si>
  <si>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</si>
  <si>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</si>
  <si>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</si>
  <si>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</si>
  <si>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</si>
  <si>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</si>
  <si>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</si>
  <si>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</si>
  <si>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</si>
  <si>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</si>
  <si>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</si>
  <si>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</si>
  <si>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</si>
  <si>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</si>
  <si>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</si>
  <si>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</si>
  <si>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</si>
  <si>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</si>
  <si>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</si>
  <si>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</si>
  <si>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</si>
  <si>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</si>
  <si>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</si>
  <si>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</si>
  <si>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</si>
  <si>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</si>
  <si>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</si>
  <si>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</si>
  <si>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</si>
  <si>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</si>
  <si>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</si>
  <si>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</si>
  <si>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</si>
  <si>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</si>
  <si>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</si>
  <si>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</si>
  <si>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</si>
  <si>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</si>
  <si>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</si>
  <si>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</si>
  <si>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</si>
  <si>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</si>
  <si>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</si>
  <si>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</si>
  <si>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</si>
  <si>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</si>
  <si>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</si>
  <si>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</si>
  <si>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</si>
  <si>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</si>
  <si>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</si>
  <si>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</si>
  <si>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</si>
  <si>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</si>
  <si>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</si>
  <si>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</si>
  <si>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</si>
  <si>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</si>
  <si>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</si>
  <si>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</si>
  <si>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</si>
  <si>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</si>
  <si>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</si>
  <si>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</si>
  <si>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</si>
  <si>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</si>
  <si>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</si>
  <si>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</si>
  <si>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</si>
  <si>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</si>
  <si>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</si>
  <si>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</si>
  <si>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</si>
  <si>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</si>
  <si>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</si>
  <si>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</si>
  <si>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</si>
  <si>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</si>
  <si>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</si>
  <si>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</si>
  <si>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</si>
  <si>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</si>
  <si>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</si>
  <si>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</si>
  <si>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</si>
  <si>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</si>
  <si>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</si>
  <si>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</si>
  <si>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</si>
  <si>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</si>
  <si>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</si>
  <si>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</si>
  <si>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</si>
  <si>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</si>
  <si>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</si>
  <si>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</si>
  <si>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</si>
  <si>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</si>
  <si>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</si>
  <si>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</si>
  <si>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</si>
  <si>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</si>
  <si>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</si>
  <si>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</si>
  <si>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</si>
  <si>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</si>
  <si>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</si>
  <si>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</si>
  <si>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</si>
  <si>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</si>
  <si>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</si>
  <si>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</si>
  <si>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</si>
  <si>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</si>
  <si>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</si>
  <si>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</si>
  <si>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</si>
  <si>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</si>
  <si>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</si>
  <si>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</si>
  <si>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</si>
  <si>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</si>
  <si>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</si>
  <si>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</si>
  <si>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</si>
  <si>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</si>
  <si>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</si>
  <si>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</si>
  <si>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</si>
  <si>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</si>
  <si>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</si>
  <si>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</si>
  <si>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</si>
  <si>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</si>
  <si>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</si>
  <si>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</si>
  <si>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</si>
  <si>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</si>
  <si>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</si>
  <si>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</si>
  <si>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</si>
  <si>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</si>
  <si>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</si>
  <si>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</si>
  <si>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</si>
  <si>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</si>
  <si>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</si>
  <si>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</si>
  <si>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</si>
  <si>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</si>
  <si>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</si>
  <si>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</si>
  <si>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</si>
  <si>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</si>
  <si>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</si>
  <si>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</si>
  <si>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</si>
  <si>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</si>
  <si>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</si>
  <si>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</si>
  <si>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</si>
  <si>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</si>
  <si>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</si>
  <si>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</si>
  <si>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</si>
  <si>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</si>
  <si>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</si>
  <si>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</si>
  <si>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</si>
  <si>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</si>
  <si>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</si>
  <si>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</si>
  <si>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</si>
  <si>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</si>
  <si>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</si>
  <si>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</si>
  <si>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</si>
  <si>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</si>
  <si>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</si>
  <si>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</si>
  <si>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</si>
  <si>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</si>
  <si>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</si>
  <si>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</si>
  <si>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</si>
  <si>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</si>
  <si>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</si>
  <si>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</si>
  <si>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</si>
  <si>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</si>
  <si>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</si>
  <si>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</si>
  <si>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</si>
  <si>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</si>
  <si>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</si>
  <si>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</si>
  <si>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</si>
  <si>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</si>
  <si>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</si>
  <si>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</si>
  <si>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</si>
  <si>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</si>
  <si>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</si>
  <si>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</si>
  <si>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</si>
  <si>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</si>
  <si>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</si>
  <si>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</si>
  <si>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</si>
  <si>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</si>
  <si>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</si>
  <si>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</si>
  <si>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</si>
  <si>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</si>
  <si>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</si>
  <si>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</si>
  <si>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</si>
  <si>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</si>
  <si>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</si>
  <si>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</si>
  <si>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</si>
  <si>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</si>
  <si>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</si>
  <si>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</si>
  <si>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</si>
  <si>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</si>
  <si>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</si>
  <si>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</si>
  <si>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</si>
  <si>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</si>
  <si>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</si>
  <si>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</si>
  <si>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</si>
  <si>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</si>
  <si>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</si>
  <si>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</si>
  <si>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</si>
  <si>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</si>
  <si>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</si>
  <si>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</si>
  <si>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</si>
  <si>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</si>
  <si>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</si>
  <si>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</si>
  <si>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</si>
  <si>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</si>
  <si>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</si>
  <si>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</si>
  <si>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</si>
  <si>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</si>
  <si>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</si>
  <si>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</si>
  <si>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</si>
  <si>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</si>
  <si>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</si>
  <si>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</si>
  <si>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</si>
  <si>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</si>
  <si>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</si>
  <si>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</si>
  <si>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</si>
  <si>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</si>
  <si>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</si>
  <si>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</si>
  <si>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</si>
  <si>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</si>
  <si>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</si>
  <si>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</si>
  <si>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</si>
  <si>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</si>
  <si>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</si>
  <si>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</si>
  <si>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</si>
  <si>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</si>
  <si>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</si>
  <si>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</si>
  <si>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</si>
  <si>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</si>
  <si>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</si>
  <si>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</si>
  <si>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</si>
  <si>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</si>
  <si>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</si>
  <si>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</si>
  <si>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</si>
  <si>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</si>
  <si>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</si>
  <si>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</si>
  <si>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</si>
  <si>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</si>
  <si>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</si>
  <si>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</si>
  <si>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</si>
  <si>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</si>
  <si>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</si>
  <si>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</si>
  <si>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</si>
  <si>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</si>
  <si>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</si>
  <si>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</si>
  <si>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</si>
  <si>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</si>
  <si>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</si>
  <si>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</si>
  <si>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</si>
  <si>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</si>
  <si>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</si>
  <si>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</si>
  <si>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</si>
  <si>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</si>
  <si>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</si>
  <si>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</si>
  <si>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</si>
  <si>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</si>
  <si>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</si>
  <si>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</si>
  <si>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</si>
  <si>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</si>
  <si>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</si>
  <si>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</si>
  <si>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</si>
  <si>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</si>
  <si>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</si>
  <si>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</si>
  <si>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</si>
  <si>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</si>
  <si>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</si>
  <si>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</si>
  <si>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</si>
  <si>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</si>
  <si>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</si>
  <si>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</si>
  <si>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</si>
  <si>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</si>
  <si>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</si>
  <si>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</si>
  <si>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</si>
  <si>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</si>
  <si>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</si>
  <si>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</si>
  <si>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</si>
  <si>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</si>
  <si>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</si>
  <si>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</si>
  <si>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</si>
  <si>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</si>
  <si>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</si>
  <si>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</si>
  <si>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</si>
  <si>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</si>
  <si>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</si>
  <si>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</si>
  <si>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</si>
  <si>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</si>
  <si>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</si>
  <si>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</si>
  <si>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</si>
  <si>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</si>
  <si>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</si>
  <si>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</si>
  <si>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</si>
  <si>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</si>
  <si>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</si>
  <si>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</si>
  <si>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</si>
  <si>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</si>
  <si>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</si>
  <si>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</si>
  <si>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</si>
  <si>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</si>
  <si>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</si>
  <si>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</si>
  <si>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</si>
  <si>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</si>
  <si>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</si>
  <si>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</si>
  <si>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</si>
  <si>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</si>
  <si>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</si>
  <si>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</si>
  <si>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</si>
  <si>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</si>
  <si>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</si>
  <si>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</si>
  <si>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</si>
  <si>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</si>
  <si>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</si>
  <si>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</si>
  <si>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</si>
  <si>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</si>
  <si>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</si>
  <si>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</si>
  <si>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</si>
  <si>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</si>
  <si>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</si>
  <si>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</si>
  <si>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</si>
  <si>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</si>
  <si>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</si>
  <si>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</si>
  <si>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</si>
  <si>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</si>
  <si>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</si>
  <si>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</si>
  <si>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</si>
  <si>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</si>
  <si>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</si>
  <si>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</si>
  <si>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</si>
  <si>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</si>
  <si>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</si>
  <si>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</si>
  <si>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</si>
  <si>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</si>
  <si>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</si>
  <si>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</si>
  <si>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</si>
  <si>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</si>
  <si>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</si>
  <si>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</si>
  <si>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</si>
  <si>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</si>
  <si>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</si>
  <si>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</si>
  <si>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</si>
  <si>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</si>
  <si>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</si>
  <si>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</si>
  <si>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</si>
  <si>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</si>
  <si>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</si>
  <si>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</si>
  <si>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</si>
  <si>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</si>
  <si>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</si>
  <si>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</si>
  <si>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</si>
  <si>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</si>
  <si>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</si>
  <si>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</si>
  <si>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</si>
  <si>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</si>
  <si>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</si>
  <si>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</si>
  <si>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</si>
  <si>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</si>
  <si>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</si>
  <si>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</si>
  <si>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</si>
  <si>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</si>
  <si>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</si>
  <si>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</si>
  <si>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</si>
  <si>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</si>
  <si>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</si>
  <si>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</si>
  <si>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</si>
  <si>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</si>
  <si>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</si>
  <si>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</si>
  <si>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</si>
  <si>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</si>
  <si>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</si>
  <si>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</si>
  <si>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</si>
  <si>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</si>
  <si>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</si>
  <si>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</si>
  <si>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</si>
  <si>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</si>
  <si>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</si>
  <si>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</si>
  <si>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</si>
  <si>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</si>
  <si>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</si>
  <si>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</si>
  <si>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</si>
  <si>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</si>
  <si>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</si>
  <si>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</si>
  <si>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</si>
  <si>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</si>
  <si>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</si>
  <si>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</si>
  <si>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</si>
  <si>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</si>
  <si>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</si>
  <si>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</si>
  <si>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</si>
  <si>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</si>
  <si>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</si>
  <si>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</si>
  <si>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</si>
  <si>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</si>
  <si>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</si>
  <si>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</si>
  <si>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</si>
  <si>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</si>
  <si>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</si>
  <si>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</si>
  <si>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</si>
  <si>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</si>
  <si>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</si>
  <si>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</si>
  <si>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</si>
  <si>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</si>
  <si>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</si>
  <si>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</si>
  <si>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</si>
  <si>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</si>
  <si>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</si>
  <si>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</si>
  <si>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</si>
  <si>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</si>
  <si>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</si>
  <si>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</si>
  <si>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</si>
  <si>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</si>
  <si>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</si>
  <si>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</si>
  <si>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</si>
  <si>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</si>
  <si>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</si>
  <si>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</si>
  <si>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</si>
  <si>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</si>
  <si>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</si>
  <si>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</si>
  <si>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</si>
  <si>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</si>
  <si>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</si>
  <si>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</si>
  <si>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</si>
  <si>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</si>
  <si>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</si>
  <si>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</si>
  <si>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</si>
  <si>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</si>
  <si>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</si>
  <si>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</si>
  <si>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</si>
  <si>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</si>
  <si>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</si>
  <si>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</si>
  <si>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</si>
  <si>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</si>
  <si>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</si>
  <si>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</si>
  <si>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</si>
  <si>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</si>
  <si>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</si>
  <si>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</si>
  <si>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</si>
  <si>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</si>
  <si>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</si>
  <si>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</si>
  <si>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</si>
  <si>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</si>
  <si>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</si>
  <si>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</si>
  <si>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</si>
  <si>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</si>
  <si>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</si>
  <si>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</si>
  <si>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</si>
  <si>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</si>
  <si>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</si>
  <si>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</si>
  <si>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</si>
  <si>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</si>
  <si>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</si>
  <si>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</si>
  <si>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</si>
  <si>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</si>
  <si>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</si>
  <si>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</si>
  <si>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</si>
  <si>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</si>
  <si>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</si>
  <si>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</si>
  <si>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</si>
  <si>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</si>
  <si>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</si>
  <si>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</si>
  <si>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</si>
  <si>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</si>
  <si>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</si>
  <si>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</si>
  <si>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</si>
  <si>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</si>
  <si>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</si>
  <si>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</si>
  <si>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</si>
  <si>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</si>
  <si>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</si>
  <si>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</si>
  <si>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</si>
  <si>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</si>
  <si>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</si>
  <si>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</si>
  <si>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</si>
  <si>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</si>
  <si>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</si>
  <si>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</si>
  <si>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</si>
  <si>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</si>
  <si>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</si>
  <si>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</si>
  <si>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</si>
  <si>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</si>
  <si>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</si>
  <si>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</si>
  <si>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</si>
  <si>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</si>
  <si>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</si>
  <si>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</si>
  <si>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</si>
  <si>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</si>
  <si>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</si>
  <si>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</si>
  <si>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</si>
  <si>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</si>
  <si>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</si>
  <si>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</si>
  <si>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</si>
  <si>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</si>
  <si>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</si>
  <si>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</si>
  <si>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</si>
  <si>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</si>
  <si>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</si>
  <si>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</si>
  <si>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</si>
  <si>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</si>
  <si>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</si>
  <si>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</si>
  <si>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</si>
  <si>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</si>
  <si>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</si>
  <si>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</si>
  <si>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</si>
  <si>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</si>
  <si>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</si>
  <si>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</si>
  <si>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</si>
  <si>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</si>
  <si>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</si>
  <si>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</si>
  <si>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</si>
  <si>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</si>
  <si>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</si>
  <si>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</si>
  <si>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</si>
  <si>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</si>
  <si>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</si>
  <si>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</si>
  <si>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</si>
  <si>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</si>
  <si>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</si>
  <si>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</si>
  <si>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</si>
  <si>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</si>
  <si>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</si>
  <si>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</si>
  <si>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</si>
  <si>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</si>
  <si>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</si>
  <si>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</si>
  <si>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</si>
  <si>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</si>
  <si>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</si>
  <si>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</si>
  <si>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</si>
  <si>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</si>
  <si>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</si>
  <si>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</si>
  <si>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</si>
  <si>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</si>
  <si>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</si>
  <si>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</si>
  <si>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</si>
  <si>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</si>
  <si>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</si>
  <si>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</si>
  <si>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</si>
  <si>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</si>
  <si>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</si>
  <si>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</si>
  <si>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</si>
  <si>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</si>
  <si>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</si>
  <si>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</si>
  <si>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</si>
  <si>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</si>
  <si>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</si>
  <si>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</si>
  <si>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</si>
  <si>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</si>
  <si>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</si>
  <si>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</si>
  <si>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</si>
  <si>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</si>
  <si>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</si>
  <si>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</si>
  <si>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</si>
  <si>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</si>
  <si>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</si>
  <si>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</si>
  <si>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</si>
  <si>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</si>
  <si>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</si>
  <si>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</si>
  <si>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</si>
  <si>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</si>
  <si>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</si>
  <si>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</si>
  <si>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</si>
  <si>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</si>
  <si>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</si>
  <si>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</si>
  <si>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</si>
  <si>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</si>
  <si>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</si>
  <si>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</si>
  <si>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</si>
  <si>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</si>
  <si>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</si>
  <si>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</si>
  <si>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</si>
  <si>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</si>
  <si>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</si>
  <si>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</si>
  <si>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</si>
  <si>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</si>
  <si>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</si>
  <si>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</si>
  <si>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</si>
  <si>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</si>
  <si>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</si>
  <si>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</si>
  <si>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</si>
  <si>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</si>
  <si>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</si>
  <si>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</si>
  <si>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</si>
  <si>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</si>
  <si>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</si>
  <si>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</si>
  <si>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</si>
  <si>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</si>
  <si>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</si>
  <si>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</si>
  <si>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</si>
  <si>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</si>
  <si>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</si>
  <si>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</si>
  <si>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</si>
  <si>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</si>
  <si>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</si>
  <si>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</si>
  <si>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</si>
  <si>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</si>
  <si>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</si>
  <si>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</si>
  <si>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</si>
  <si>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</si>
  <si>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</si>
  <si>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</si>
  <si>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</si>
  <si>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</si>
  <si>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</si>
  <si>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</si>
  <si>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</si>
  <si>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</si>
  <si>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</si>
  <si>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</si>
  <si>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</si>
  <si>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</si>
  <si>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</si>
  <si>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</si>
  <si>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</si>
  <si>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</si>
  <si>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</si>
  <si>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</si>
  <si>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</si>
  <si>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</si>
  <si>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</si>
  <si>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</si>
  <si>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</si>
  <si>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</si>
  <si>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</si>
  <si>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</si>
  <si>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</si>
  <si>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</si>
  <si>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</si>
  <si>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</si>
  <si>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</si>
  <si>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</si>
  <si>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</si>
  <si>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</si>
  <si>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</si>
  <si>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</si>
  <si>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</si>
  <si>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</si>
  <si>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</si>
  <si>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</si>
  <si>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</si>
  <si>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</si>
  <si>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</si>
  <si>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</si>
  <si>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</si>
  <si>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</si>
  <si>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</si>
  <si>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</si>
  <si>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</si>
  <si>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</si>
  <si>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</si>
  <si>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</si>
  <si>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</si>
  <si>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</si>
  <si>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</si>
  <si>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</si>
  <si>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</si>
  <si>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</si>
  <si>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</si>
  <si>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</si>
  <si>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</si>
  <si>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</si>
  <si>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</si>
  <si>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</si>
  <si>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</si>
  <si>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</si>
  <si>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</si>
  <si>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</si>
  <si>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</si>
  <si>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</si>
  <si>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</si>
  <si>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</si>
  <si>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</si>
  <si>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</si>
  <si>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</si>
  <si>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</si>
  <si>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</si>
  <si>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</si>
  <si>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</si>
  <si>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</si>
  <si>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</si>
  <si>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</si>
  <si>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</si>
  <si>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</si>
  <si>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</si>
  <si>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</si>
  <si>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</si>
  <si>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</si>
  <si>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</si>
  <si>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</si>
  <si>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</si>
  <si>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</si>
  <si>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</si>
  <si>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</si>
  <si>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</si>
  <si>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</si>
  <si>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</si>
  <si>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</si>
  <si>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</si>
  <si>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</si>
  <si>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</si>
  <si>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</si>
  <si>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</si>
  <si>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</si>
  <si>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</si>
  <si>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</si>
  <si>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</si>
  <si>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</si>
  <si>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</si>
  <si>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</si>
  <si>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</si>
  <si>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</si>
  <si>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</si>
  <si>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</si>
  <si>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</si>
  <si>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</si>
  <si>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</si>
  <si>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</si>
  <si>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</si>
  <si>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</si>
  <si>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</si>
  <si>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</si>
  <si>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</si>
  <si>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</si>
  <si>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</si>
  <si>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</si>
  <si>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</si>
  <si>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</si>
  <si>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</si>
  <si>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</si>
  <si>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</si>
  <si>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</si>
  <si>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</si>
  <si>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</si>
  <si>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</si>
  <si>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</si>
  <si>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</si>
  <si>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</si>
  <si>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</si>
  <si>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</si>
  <si>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</si>
  <si>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</si>
  <si>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</si>
  <si>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</si>
  <si>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</si>
  <si>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</si>
  <si>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</si>
  <si>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</si>
  <si>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</si>
  <si>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</si>
  <si>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</si>
  <si>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</si>
  <si>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</si>
  <si>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</si>
  <si>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</si>
  <si>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</si>
  <si>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</si>
  <si>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</si>
  <si>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</si>
  <si>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</si>
  <si>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</si>
  <si>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</si>
  <si>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</si>
  <si>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</si>
  <si>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</si>
  <si>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</si>
  <si>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</si>
  <si>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</si>
  <si>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</si>
  <si>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</si>
  <si>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</si>
  <si>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</si>
  <si>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</si>
  <si>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</si>
  <si>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</si>
  <si>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</si>
  <si>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</si>
  <si>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</si>
  <si>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</si>
  <si>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</si>
  <si>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</si>
  <si>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</si>
  <si>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</si>
  <si>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</si>
  <si>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</si>
  <si>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</si>
  <si>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</si>
  <si>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</si>
  <si>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</si>
  <si>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</si>
  <si>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</si>
  <si>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</si>
  <si>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</si>
  <si>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</si>
  <si>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</si>
  <si>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</si>
  <si>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</si>
  <si>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</si>
  <si>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</si>
  <si>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</si>
  <si>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</si>
  <si>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</si>
  <si>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</si>
  <si>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</si>
  <si>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</si>
  <si>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</si>
  <si>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</si>
  <si>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</si>
  <si>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</si>
  <si>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</si>
  <si>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</si>
  <si>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</si>
  <si>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</si>
  <si>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</si>
  <si>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</si>
  <si>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</si>
  <si>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</si>
  <si>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</si>
  <si>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</si>
  <si>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</si>
  <si>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</si>
  <si>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</si>
  <si>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</si>
  <si>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</si>
  <si>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</si>
  <si>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</si>
  <si>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</si>
  <si>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</si>
  <si>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</si>
  <si>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</si>
  <si>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</si>
  <si>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</si>
  <si>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</si>
  <si>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</si>
  <si>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</si>
  <si>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</si>
  <si>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</si>
  <si>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</si>
  <si>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</si>
  <si>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</si>
  <si>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</si>
  <si>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</si>
  <si>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</si>
  <si>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</si>
  <si>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</si>
  <si>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</si>
  <si>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</si>
  <si>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</si>
  <si>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</si>
  <si>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</si>
  <si>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</si>
  <si>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</si>
  <si>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</si>
  <si>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</si>
  <si>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</si>
  <si>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</si>
  <si>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</si>
  <si>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</si>
  <si>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</si>
  <si>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</si>
  <si>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</si>
  <si>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</si>
  <si>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</si>
  <si>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</si>
  <si>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</si>
  <si>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</si>
  <si>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</si>
  <si>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</si>
  <si>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</si>
  <si>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</si>
  <si>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</si>
  <si>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</si>
  <si>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</si>
  <si>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</si>
  <si>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</si>
  <si>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</si>
  <si>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</si>
  <si>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</si>
  <si>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</si>
  <si>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</si>
  <si>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</si>
  <si>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</si>
  <si>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</si>
  <si>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</si>
  <si>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</si>
  <si>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</si>
  <si>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</si>
  <si>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</si>
  <si>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</si>
  <si>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</si>
  <si>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</si>
  <si>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</si>
  <si>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</si>
  <si>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</si>
  <si>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</si>
  <si>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</si>
  <si>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</si>
  <si>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</si>
  <si>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</si>
  <si>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</si>
  <si>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</si>
  <si>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</si>
  <si>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</si>
  <si>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</si>
  <si>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</si>
  <si>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</si>
  <si>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</si>
  <si>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</si>
  <si>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</si>
  <si>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</si>
  <si>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</si>
  <si>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</si>
  <si>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</si>
  <si>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</si>
  <si>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</si>
  <si>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</si>
  <si>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</si>
  <si>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</si>
  <si>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</si>
  <si>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</si>
  <si>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</si>
  <si>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</si>
  <si>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</si>
  <si>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</si>
  <si>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</si>
  <si>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</si>
  <si>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</si>
  <si>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</si>
  <si>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</si>
  <si>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</si>
  <si>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</si>
  <si>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</si>
  <si>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</si>
  <si>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</si>
  <si>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</si>
  <si>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</si>
  <si>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</si>
  <si>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</si>
  <si>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</si>
  <si>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</si>
  <si>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</si>
  <si>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</si>
  <si>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</si>
  <si>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</si>
  <si>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</si>
  <si>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</si>
  <si>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</si>
  <si>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</si>
  <si>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</si>
  <si>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</si>
  <si>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</si>
  <si>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</si>
  <si>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</si>
  <si>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</si>
  <si>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</si>
  <si>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</si>
  <si>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</si>
  <si>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</si>
  <si>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</si>
  <si>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</si>
  <si>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</si>
  <si>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</si>
  <si>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</si>
  <si>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</si>
  <si>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</si>
  <si>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</si>
  <si>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</si>
  <si>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</si>
  <si>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</si>
  <si>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</si>
  <si>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</si>
  <si>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</si>
  <si>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</si>
  <si>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</si>
  <si>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</si>
  <si>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</si>
  <si>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</si>
  <si>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</si>
  <si>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</si>
  <si>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</si>
  <si>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</si>
  <si>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</si>
  <si>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</si>
  <si>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</si>
  <si>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</si>
  <si>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</si>
  <si>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</si>
  <si>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</si>
  <si>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</si>
  <si>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</si>
  <si>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</si>
  <si>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</si>
  <si>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</si>
  <si>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</si>
  <si>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</si>
  <si>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</si>
  <si>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</si>
  <si>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</si>
  <si>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</si>
  <si>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</si>
  <si>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</si>
  <si>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</si>
  <si>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</si>
  <si>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</si>
  <si>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</si>
  <si>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</si>
  <si>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</si>
  <si>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</si>
  <si>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</si>
  <si>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</si>
  <si>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</si>
  <si>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</si>
  <si>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</si>
  <si>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</si>
  <si>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</si>
  <si>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</si>
  <si>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</si>
  <si>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</si>
  <si>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</si>
  <si>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</si>
  <si>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</si>
  <si>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</si>
  <si>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</si>
  <si>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</si>
  <si>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</si>
  <si>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</si>
  <si>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</si>
  <si>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</si>
  <si>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</si>
  <si>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</si>
  <si>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</si>
  <si>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</si>
  <si>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</si>
  <si>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</si>
  <si>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</si>
  <si>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</si>
  <si>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</si>
  <si>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</si>
  <si>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</si>
  <si>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</si>
  <si>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</si>
  <si>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</si>
  <si>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</si>
  <si>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</si>
  <si>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</si>
  <si>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</si>
  <si>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</si>
  <si>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</si>
  <si>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</si>
  <si>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</si>
  <si>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</si>
  <si>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</si>
  <si>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</si>
  <si>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</si>
  <si>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</si>
  <si>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</si>
  <si>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</si>
  <si>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</si>
  <si>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</si>
  <si>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</si>
  <si>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</si>
  <si>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</si>
  <si>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</si>
  <si>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</si>
  <si>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</si>
  <si>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</si>
  <si>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</si>
  <si>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</si>
  <si>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</si>
  <si>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</si>
  <si>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</si>
  <si>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</si>
  <si>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</si>
  <si>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</si>
  <si>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</si>
  <si>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</si>
  <si>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</si>
  <si>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</si>
  <si>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</si>
  <si>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</si>
  <si>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</si>
  <si>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</si>
  <si>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</si>
  <si>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</si>
  <si>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</si>
  <si>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</si>
  <si>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</si>
  <si>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</si>
  <si>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</si>
  <si>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</si>
  <si>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</si>
  <si>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</si>
  <si>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</si>
  <si>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</si>
  <si>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</si>
  <si>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</si>
  <si>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</si>
  <si>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</si>
  <si>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</si>
  <si>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</si>
  <si>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</si>
  <si>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</si>
  <si>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</si>
  <si>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</si>
  <si>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</si>
  <si>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</si>
  <si>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</si>
  <si>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</si>
  <si>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</si>
  <si>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</si>
  <si>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</si>
  <si>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</si>
  <si>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</si>
  <si>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</si>
  <si>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</si>
  <si>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</si>
  <si>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</si>
  <si>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</si>
  <si>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</si>
  <si>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</si>
  <si>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</si>
  <si>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</si>
  <si>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</si>
  <si>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</si>
  <si>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</si>
  <si>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</si>
  <si>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</si>
  <si>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</si>
  <si>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</si>
  <si>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</si>
  <si>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</si>
  <si>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</si>
  <si>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</si>
  <si>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</si>
  <si>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</si>
  <si>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</si>
  <si>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</si>
  <si>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</si>
  <si>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</si>
  <si>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</si>
  <si>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</si>
  <si>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</si>
  <si>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</si>
  <si>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</si>
  <si>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</si>
  <si>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</si>
  <si>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</si>
  <si>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</si>
  <si>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</si>
  <si>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</si>
  <si>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</si>
  <si>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</si>
  <si>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</si>
  <si>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</si>
  <si>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</si>
  <si>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</si>
  <si>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</si>
  <si>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</si>
  <si>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</si>
  <si>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</si>
  <si>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</si>
  <si>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</si>
  <si>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</si>
  <si>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</si>
  <si>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</si>
  <si>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</si>
  <si>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</si>
  <si>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</si>
  <si>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</si>
  <si>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</si>
  <si>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</si>
  <si>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</si>
  <si>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</si>
  <si>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</si>
  <si>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</si>
  <si>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</si>
  <si>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</si>
  <si>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</si>
  <si>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</si>
  <si>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</si>
  <si>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</si>
  <si>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</si>
  <si>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</si>
  <si>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</si>
  <si>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</si>
  <si>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</si>
  <si>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</si>
  <si>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</si>
  <si>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</si>
  <si>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</si>
  <si>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</si>
  <si>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</si>
  <si>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</si>
  <si>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</si>
  <si>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</si>
  <si>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</si>
  <si>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</si>
  <si>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</si>
  <si>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</si>
  <si>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</si>
  <si>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</si>
  <si>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</si>
  <si>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</si>
  <si>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</si>
  <si>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</si>
  <si>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</si>
  <si>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</si>
  <si>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</si>
  <si>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</si>
  <si>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</si>
  <si>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</si>
  <si>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</si>
  <si>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</si>
  <si>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</si>
  <si>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</si>
  <si>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</si>
  <si>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</si>
  <si>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</si>
  <si>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</si>
  <si>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</si>
  <si>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</si>
  <si>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</si>
  <si>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</si>
  <si>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</si>
  <si>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</si>
  <si>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</si>
  <si>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</si>
  <si>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</si>
  <si>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</si>
  <si>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</si>
  <si>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</si>
  <si>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</si>
  <si>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</si>
  <si>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</si>
  <si>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</si>
  <si>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</si>
  <si>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</si>
  <si>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</si>
  <si>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</si>
  <si>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</si>
  <si>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</si>
  <si>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</si>
  <si>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</si>
  <si>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</si>
  <si>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</si>
  <si>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</si>
  <si>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</si>
  <si>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</si>
  <si>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</si>
  <si>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</si>
  <si>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</si>
  <si>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</si>
  <si>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</si>
  <si>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</si>
  <si>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</si>
  <si>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</si>
  <si>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</si>
  <si>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</si>
  <si>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</si>
  <si>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</si>
  <si>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</si>
  <si>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</si>
  <si>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</si>
  <si>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</si>
  <si>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</si>
  <si>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</si>
  <si>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</si>
  <si>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</si>
  <si>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</si>
  <si>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</si>
  <si>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</si>
  <si>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</si>
  <si>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</si>
  <si>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</si>
  <si>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</si>
  <si>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</si>
  <si>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</si>
  <si>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</si>
  <si>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</si>
  <si>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</si>
  <si>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</si>
  <si>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</si>
  <si>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</si>
  <si>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</si>
  <si>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</si>
  <si>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</si>
  <si>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</si>
  <si>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</si>
  <si>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</si>
  <si>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</si>
  <si>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</si>
  <si>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</si>
  <si>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</si>
  <si>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</si>
  <si>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</si>
  <si>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</si>
  <si>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</si>
  <si>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</si>
  <si>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</si>
  <si>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</si>
  <si>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</si>
  <si>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</si>
  <si>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</si>
  <si>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</si>
  <si>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</si>
  <si>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</si>
  <si>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</si>
  <si>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</si>
  <si>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</si>
  <si>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</si>
  <si>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</si>
  <si>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</si>
  <si>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</si>
  <si>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</si>
  <si>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</si>
  <si>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</si>
  <si>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</si>
  <si>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</si>
  <si>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</si>
  <si>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</si>
  <si>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</si>
  <si>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</si>
  <si>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</si>
  <si>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</si>
  <si>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</si>
  <si>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</si>
  <si>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</si>
  <si>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</si>
  <si>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</si>
  <si>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</si>
  <si>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</si>
  <si>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</si>
  <si>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</si>
  <si>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</si>
  <si>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</si>
  <si>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</si>
  <si>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</si>
  <si>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</si>
  <si>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</si>
  <si>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</si>
  <si>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</si>
  <si>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</si>
  <si>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</si>
  <si>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</si>
  <si>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</si>
  <si>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</si>
  <si>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</si>
  <si>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</si>
  <si>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</si>
  <si>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</si>
  <si>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</si>
  <si>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</si>
  <si>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</si>
  <si>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</si>
  <si>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</si>
  <si>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</si>
  <si>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</si>
  <si>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</si>
  <si>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</si>
  <si>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</si>
  <si>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</si>
  <si>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</si>
  <si>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</si>
  <si>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</si>
  <si>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</si>
  <si>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</si>
  <si>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</si>
  <si>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</si>
  <si>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</si>
  <si>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</si>
  <si>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</si>
  <si>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</si>
  <si>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</si>
  <si>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</si>
  <si>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</si>
  <si>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</si>
  <si>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</si>
  <si>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</si>
  <si>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</si>
  <si>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</si>
  <si>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</si>
  <si>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</si>
  <si>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</si>
  <si>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</si>
  <si>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</si>
  <si>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</si>
  <si>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</si>
  <si>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</si>
  <si>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</si>
  <si>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</si>
  <si>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</si>
  <si>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</si>
  <si>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</si>
  <si>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</si>
  <si>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</si>
  <si>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</si>
  <si>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</si>
  <si>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</si>
  <si>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</si>
  <si>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</si>
  <si>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</si>
  <si>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</si>
  <si>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</si>
  <si>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</si>
  <si>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</si>
  <si>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</si>
  <si>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</si>
  <si>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</si>
  <si>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</si>
  <si>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</si>
  <si>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</si>
  <si>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</si>
  <si>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</si>
  <si>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</si>
  <si>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</si>
  <si>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</si>
  <si>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</si>
  <si>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</si>
  <si>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</si>
  <si>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</si>
  <si>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</si>
  <si>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</si>
  <si>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</si>
  <si>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</si>
  <si>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</si>
  <si>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</si>
  <si>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</si>
  <si>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</si>
  <si>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</si>
  <si>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</si>
  <si>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</si>
  <si>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</si>
  <si>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</si>
  <si>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</si>
  <si>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</si>
  <si>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</si>
  <si>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</si>
  <si>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</si>
  <si>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</si>
  <si>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</si>
  <si>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</si>
  <si>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</si>
  <si>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</si>
  <si>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</si>
  <si>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</si>
  <si>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</si>
  <si>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</si>
  <si>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</si>
  <si>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</si>
  <si>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</si>
  <si>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</si>
  <si>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</si>
  <si>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</si>
  <si>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</si>
  <si>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</si>
  <si>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</si>
  <si>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</si>
  <si>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</si>
  <si>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</si>
  <si>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</si>
  <si>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</si>
  <si>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</si>
  <si>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</si>
  <si>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</si>
  <si>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</si>
  <si>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</si>
  <si>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</si>
  <si>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</si>
  <si>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</si>
  <si>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</si>
  <si>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</si>
  <si>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</si>
  <si>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</si>
  <si>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</si>
  <si>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</si>
  <si>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</si>
  <si>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</si>
  <si>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</si>
  <si>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</si>
  <si>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</si>
  <si>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</si>
  <si>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</si>
  <si>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</si>
  <si>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</si>
  <si>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</si>
  <si>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</si>
  <si>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</si>
  <si>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</si>
  <si>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</si>
  <si>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</si>
  <si>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</si>
  <si>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</si>
  <si>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</si>
  <si>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</si>
  <si>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</si>
  <si>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</si>
  <si>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</si>
  <si>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</si>
  <si>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</si>
  <si>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</si>
  <si>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</si>
  <si>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</si>
  <si>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</si>
  <si>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</si>
  <si>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</si>
  <si>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</si>
  <si>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</si>
  <si>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</si>
  <si>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</si>
  <si>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</si>
  <si>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</si>
  <si>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</si>
  <si>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</si>
  <si>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</si>
  <si>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</si>
  <si>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</si>
  <si>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</si>
  <si>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</si>
  <si>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</si>
  <si>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</si>
  <si>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</si>
  <si>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</si>
  <si>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</si>
  <si>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</si>
  <si>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</si>
  <si>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</si>
  <si>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</si>
  <si>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</si>
  <si>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</si>
  <si>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</si>
  <si>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</si>
  <si>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</si>
  <si>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</si>
  <si>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</si>
  <si>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</si>
  <si>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</si>
  <si>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</si>
  <si>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</si>
  <si>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</si>
  <si>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</si>
  <si>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</si>
  <si>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</si>
  <si>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</si>
  <si>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</si>
  <si>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</si>
  <si>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</si>
  <si>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</si>
  <si>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</si>
  <si>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</si>
  <si>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</si>
  <si>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</si>
  <si>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</si>
  <si>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</si>
  <si>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</si>
  <si>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</si>
  <si>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</si>
  <si>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</si>
  <si>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</si>
  <si>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</si>
  <si>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</si>
  <si>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</si>
  <si>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</si>
  <si>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</si>
  <si>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</si>
  <si>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</si>
  <si>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</si>
  <si>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</si>
  <si>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</si>
  <si>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</si>
  <si>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</si>
  <si>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</si>
  <si>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</si>
  <si>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</si>
  <si>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</si>
  <si>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</si>
  <si>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</si>
  <si>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</si>
  <si>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</si>
  <si>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</si>
  <si>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</si>
  <si>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</si>
  <si>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</si>
  <si>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</si>
  <si>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</si>
  <si>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</si>
  <si>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</si>
  <si>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</si>
  <si>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</si>
  <si>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</si>
  <si>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</si>
  <si>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</si>
  <si>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</si>
  <si>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</si>
  <si>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</si>
  <si>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</si>
  <si>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</si>
  <si>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</si>
  <si>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</si>
  <si>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</si>
  <si>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</si>
  <si>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</si>
  <si>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</si>
  <si>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</si>
  <si>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</si>
  <si>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</si>
  <si>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</si>
  <si>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</si>
  <si>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</si>
  <si>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</si>
  <si>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</si>
  <si>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</si>
  <si>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</si>
  <si>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</si>
  <si>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</si>
  <si>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</si>
  <si>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</si>
  <si>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</si>
  <si>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</si>
  <si>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</si>
  <si>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</si>
  <si>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</si>
  <si>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</si>
  <si>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</si>
  <si>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</si>
  <si>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</si>
  <si>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</si>
  <si>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</si>
  <si>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</si>
  <si>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</si>
  <si>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</si>
  <si>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</si>
  <si>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</si>
  <si>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</si>
  <si>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</si>
  <si>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</si>
  <si>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</si>
  <si>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</si>
  <si>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</si>
  <si>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</si>
  <si>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</si>
  <si>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</si>
  <si>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</si>
  <si>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</si>
  <si>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</si>
  <si>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</si>
  <si>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</si>
  <si>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</si>
  <si>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</si>
  <si>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</si>
  <si>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</si>
  <si>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</si>
  <si>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</si>
  <si>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</si>
  <si>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</si>
  <si>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</si>
  <si>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</si>
  <si>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</si>
  <si>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</si>
  <si>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</si>
  <si>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</si>
  <si>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</si>
  <si>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</si>
  <si>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</si>
  <si>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</si>
  <si>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</si>
  <si>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</si>
  <si>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</si>
  <si>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</si>
  <si>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</si>
  <si>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</si>
  <si>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</si>
  <si>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</si>
  <si>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</si>
  <si>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</si>
  <si>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</si>
  <si>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</si>
  <si>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</si>
  <si>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</si>
  <si>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</si>
  <si>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</si>
  <si>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</si>
  <si>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</si>
  <si>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</si>
  <si>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</si>
  <si>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</si>
  <si>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</si>
  <si>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</si>
  <si>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</si>
  <si>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</si>
  <si>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</si>
  <si>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</si>
  <si>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</si>
  <si>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</si>
  <si>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</si>
  <si>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</si>
  <si>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</si>
  <si>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</si>
  <si>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</si>
  <si>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</si>
  <si>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</si>
  <si>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</si>
  <si>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</si>
  <si>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</si>
  <si>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</si>
  <si>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</si>
  <si>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</si>
  <si>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</si>
  <si>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</si>
  <si>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</si>
  <si>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</si>
  <si>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</si>
  <si>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</si>
  <si>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</si>
  <si>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</si>
  <si>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</si>
  <si>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</si>
  <si>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</si>
  <si>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</si>
  <si>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</si>
  <si>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</si>
  <si>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</si>
  <si>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</si>
  <si>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</si>
  <si>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</si>
  <si>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</si>
  <si>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</si>
  <si>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</si>
  <si>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</si>
  <si>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</si>
  <si>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</si>
  <si>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</si>
  <si>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</si>
  <si>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</si>
  <si>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</si>
  <si>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</si>
  <si>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</si>
  <si>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</si>
  <si>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</si>
  <si>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</si>
  <si>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</si>
  <si>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</si>
  <si>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</si>
  <si>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</si>
  <si>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</si>
  <si>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</si>
  <si>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</si>
  <si>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</si>
  <si>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</si>
  <si>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</si>
  <si>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</si>
  <si>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</si>
  <si>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</si>
  <si>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</si>
  <si>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</si>
  <si>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</si>
  <si>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</si>
  <si>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</si>
  <si>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</si>
  <si>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</si>
  <si>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</si>
  <si>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</si>
  <si>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</si>
  <si>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</si>
  <si>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</si>
  <si>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</si>
  <si>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</si>
  <si>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</si>
  <si>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</si>
  <si>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</si>
  <si>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</si>
  <si>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</si>
  <si>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</si>
  <si>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</si>
  <si>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</si>
  <si>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</si>
  <si>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</si>
  <si>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</si>
  <si>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</si>
  <si>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</si>
  <si>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</si>
  <si>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</si>
  <si>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</si>
  <si>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</si>
  <si>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</si>
  <si>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</si>
  <si>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</si>
  <si>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</si>
  <si>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</si>
  <si>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</si>
  <si>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</si>
  <si>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</si>
  <si>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</si>
  <si>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</si>
  <si>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</si>
  <si>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</si>
  <si>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</si>
  <si>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</si>
  <si>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</si>
  <si>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</si>
  <si>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</si>
  <si>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</si>
  <si>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</si>
  <si>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</si>
  <si>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</si>
  <si>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</si>
  <si>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</si>
  <si>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</si>
  <si>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</si>
  <si>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</si>
  <si>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</si>
  <si>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</si>
  <si>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</si>
  <si>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</si>
  <si>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</si>
  <si>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</si>
  <si>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</si>
  <si>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</si>
  <si>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</si>
  <si>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</si>
  <si>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</si>
  <si>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</si>
  <si>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</si>
  <si>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</si>
  <si>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</si>
  <si>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</si>
  <si>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</si>
  <si>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</si>
  <si>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</si>
  <si>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</si>
  <si>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</si>
  <si>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</si>
  <si>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</si>
  <si>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</si>
  <si>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</si>
  <si>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</si>
  <si>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</si>
  <si>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</si>
  <si>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</si>
  <si>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</si>
  <si>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</si>
  <si>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</si>
  <si>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</si>
  <si>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</si>
  <si>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</si>
  <si>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</si>
  <si>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</si>
  <si>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</si>
  <si>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</si>
  <si>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</si>
  <si>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</si>
  <si>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</si>
  <si>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</si>
  <si>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</si>
  <si>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</si>
  <si>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</si>
  <si>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</si>
  <si>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</si>
  <si>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</si>
  <si>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</si>
  <si>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</si>
  <si>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</si>
  <si>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</si>
  <si>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</si>
  <si>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</si>
  <si>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</si>
  <si>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</si>
  <si>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</si>
  <si>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</si>
  <si>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</si>
  <si>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</si>
  <si>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</si>
  <si>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</si>
  <si>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</si>
  <si>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</si>
  <si>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</si>
  <si>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</si>
  <si>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</si>
  <si>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</si>
  <si>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</si>
  <si>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</si>
  <si>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</si>
  <si>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</si>
  <si>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</si>
  <si>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</si>
  <si>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</si>
  <si>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</si>
  <si>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</si>
  <si>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</si>
  <si>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</si>
  <si>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</si>
  <si>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</si>
  <si>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</si>
  <si>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</si>
  <si>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</si>
  <si>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</si>
  <si>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</si>
  <si>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</si>
  <si>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</si>
  <si>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</si>
  <si>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</si>
  <si>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</si>
  <si>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</si>
  <si>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</si>
  <si>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</si>
  <si>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</si>
  <si>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</si>
  <si>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</si>
  <si>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</si>
  <si>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</si>
  <si>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</si>
  <si>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</si>
  <si>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</si>
  <si>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</si>
  <si>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</si>
  <si>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</si>
  <si>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</si>
  <si>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</si>
  <si>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</si>
  <si>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</si>
  <si>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</si>
  <si>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</si>
  <si>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</si>
  <si>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</si>
  <si>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</si>
  <si>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</si>
  <si>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</si>
  <si>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</si>
  <si>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</si>
  <si>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</si>
  <si>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</si>
  <si>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</si>
  <si>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</si>
  <si>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</si>
  <si>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</si>
  <si>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</si>
  <si>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</si>
  <si>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</si>
  <si>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</si>
  <si>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</si>
  <si>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</si>
  <si>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</si>
  <si>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</si>
  <si>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</si>
  <si>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</si>
  <si>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</si>
  <si>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</si>
  <si>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</si>
  <si>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</si>
  <si>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</si>
  <si>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</si>
  <si>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</si>
  <si>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</si>
  <si>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</si>
  <si>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</si>
  <si>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</si>
  <si>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</si>
  <si>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</si>
  <si>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</si>
  <si>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</si>
  <si>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</si>
  <si>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</si>
  <si>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</si>
  <si>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</si>
  <si>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</si>
  <si>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</si>
  <si>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</si>
  <si>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</si>
  <si>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</si>
  <si>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</si>
  <si>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</si>
  <si>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</si>
  <si>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</si>
  <si>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</si>
  <si>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</si>
  <si>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</si>
  <si>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</si>
  <si>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</si>
  <si>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</si>
  <si>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</si>
  <si>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</si>
  <si>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</si>
  <si>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</si>
  <si>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</si>
  <si>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</si>
  <si>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</si>
  <si>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</si>
  <si>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</si>
  <si>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</si>
  <si>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</si>
  <si>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</si>
  <si>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</si>
  <si>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</si>
  <si>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</si>
  <si>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</si>
  <si>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</si>
  <si>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</si>
  <si>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</si>
  <si>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</si>
  <si>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</si>
  <si>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</si>
  <si>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</si>
  <si>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</si>
  <si>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</si>
  <si>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</si>
  <si>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</si>
  <si>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</si>
  <si>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</si>
  <si>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</si>
  <si>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</si>
  <si>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</si>
  <si>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</si>
  <si>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</si>
  <si>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</si>
  <si>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</si>
  <si>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</si>
  <si>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</si>
  <si>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</si>
  <si>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</si>
  <si>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</si>
  <si>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</si>
  <si>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</si>
  <si>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</si>
  <si>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</si>
  <si>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</si>
  <si>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</si>
  <si>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</si>
  <si>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</si>
  <si>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</si>
  <si>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</si>
  <si>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</si>
  <si>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</si>
  <si>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</si>
  <si>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</si>
  <si>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</si>
  <si>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</si>
  <si>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</si>
  <si>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</si>
  <si>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</si>
  <si>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</si>
  <si>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</si>
  <si>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</si>
  <si>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</si>
  <si>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</si>
  <si>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</si>
  <si>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</si>
  <si>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</si>
  <si>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</si>
  <si>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</si>
  <si>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</si>
  <si>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</si>
  <si>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</si>
  <si>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</si>
  <si>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</si>
  <si>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</si>
  <si>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</si>
  <si>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</si>
  <si>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</si>
  <si>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</si>
  <si>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</si>
  <si>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</si>
  <si>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</si>
  <si>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</si>
  <si>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</si>
  <si>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</si>
  <si>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</si>
  <si>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</si>
  <si>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</si>
  <si>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</si>
  <si>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</si>
  <si>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</si>
  <si>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</si>
  <si>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</si>
  <si>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</si>
  <si>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</si>
  <si>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</si>
  <si>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</si>
  <si>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</si>
  <si>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</si>
  <si>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</si>
  <si>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</si>
  <si>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</si>
  <si>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</si>
  <si>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</si>
  <si>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</si>
  <si>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</si>
  <si>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</si>
  <si>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</si>
  <si>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</si>
  <si>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</si>
  <si>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</si>
  <si>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</si>
  <si>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</si>
  <si>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</si>
  <si>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</si>
  <si>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</si>
  <si>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</si>
  <si>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</si>
  <si>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</si>
  <si>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</si>
  <si>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</si>
  <si>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</si>
  <si>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</si>
  <si>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</si>
  <si>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</si>
  <si>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</si>
  <si>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</si>
  <si>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</si>
  <si>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</si>
  <si>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</si>
  <si>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</si>
  <si>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</si>
  <si>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</si>
  <si>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</si>
  <si>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</si>
  <si>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</si>
  <si>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</si>
  <si>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</si>
  <si>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</si>
  <si>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</si>
  <si>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</si>
  <si>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</si>
  <si>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</si>
  <si>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</si>
  <si>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</si>
  <si>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</si>
  <si>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</si>
  <si>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</si>
  <si>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</si>
  <si>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</si>
  <si>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</si>
  <si>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</si>
  <si>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</si>
  <si>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</si>
  <si>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</si>
  <si>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</si>
  <si>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</si>
  <si>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</si>
  <si>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</si>
  <si>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</si>
  <si>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</si>
  <si>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</si>
  <si>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</si>
  <si>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</si>
  <si>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</si>
  <si>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</si>
  <si>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</si>
  <si>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</si>
  <si>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</si>
  <si>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</si>
  <si>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</si>
  <si>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</si>
  <si>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</si>
  <si>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</si>
  <si>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</si>
  <si>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</si>
  <si>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</si>
  <si>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</si>
  <si>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</si>
  <si>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</si>
  <si>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</si>
  <si>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</si>
  <si>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</si>
  <si>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</si>
  <si>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</si>
  <si>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</si>
  <si>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</si>
  <si>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</si>
  <si>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</si>
  <si>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</si>
  <si>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</si>
  <si>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</si>
  <si>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</si>
  <si>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</si>
  <si>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</si>
  <si>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</si>
  <si>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</si>
  <si>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</si>
  <si>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</si>
  <si>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</si>
  <si>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</si>
  <si>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</si>
  <si>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</si>
  <si>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</si>
  <si>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</si>
  <si>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</si>
  <si>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</si>
  <si>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</si>
  <si>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</si>
  <si>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</si>
  <si>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</si>
  <si>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</si>
  <si>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</si>
  <si>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</si>
  <si>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</si>
  <si>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</si>
  <si>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</si>
  <si>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</si>
  <si>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</si>
  <si>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</si>
  <si>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</si>
  <si>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</si>
  <si>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</si>
  <si>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</si>
  <si>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</si>
  <si>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</si>
  <si>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</si>
  <si>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</si>
  <si>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</si>
  <si>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</si>
  <si>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</si>
  <si>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</si>
  <si>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</si>
  <si>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</si>
  <si>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</si>
  <si>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</si>
  <si>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</si>
  <si>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</si>
  <si>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</si>
  <si>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</si>
  <si>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</si>
  <si>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</si>
  <si>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</si>
  <si>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</si>
  <si>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</si>
  <si>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</si>
  <si>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</si>
  <si>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</si>
  <si>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</si>
  <si>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</si>
  <si>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</si>
  <si>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</si>
  <si>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</si>
  <si>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</si>
  <si>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</si>
  <si>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</si>
  <si>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</si>
  <si>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</si>
  <si>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</si>
  <si>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</si>
  <si>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</si>
  <si>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</si>
  <si>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</si>
  <si>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</si>
  <si>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</si>
  <si>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</si>
  <si>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</si>
  <si>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</si>
  <si>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</si>
  <si>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</si>
  <si>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</si>
  <si>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</si>
  <si>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</si>
  <si>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</si>
  <si>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</si>
  <si>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</si>
  <si>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</si>
  <si>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</si>
  <si>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</si>
  <si>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</si>
  <si>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</si>
  <si>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</si>
  <si>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</si>
  <si>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</si>
  <si>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</si>
  <si>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</si>
  <si>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</si>
  <si>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</si>
  <si>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</si>
  <si>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</si>
  <si>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</si>
  <si>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</si>
  <si>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</si>
  <si>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</si>
  <si>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</si>
  <si>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</si>
  <si>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</si>
  <si>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</si>
  <si>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</si>
  <si>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</si>
  <si>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</si>
  <si>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</si>
  <si>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</si>
  <si>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</si>
  <si>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</si>
  <si>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</si>
  <si>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</si>
  <si>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</si>
  <si>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</si>
  <si>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</si>
  <si>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</si>
  <si>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</si>
  <si>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</si>
  <si>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</si>
  <si>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</si>
  <si>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</si>
  <si>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</si>
  <si>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</si>
  <si>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</si>
  <si>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</si>
  <si>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</si>
  <si>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</si>
  <si>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</si>
  <si>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</si>
  <si>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</si>
  <si>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</si>
  <si>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</si>
  <si>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</si>
  <si>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</si>
  <si>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</si>
  <si>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</si>
  <si>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</si>
  <si>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</si>
  <si>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</si>
  <si>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</si>
  <si>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</si>
  <si>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</si>
  <si>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</si>
  <si>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</si>
  <si>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</si>
  <si>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</si>
  <si>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</si>
  <si>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</si>
  <si>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</si>
  <si>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</si>
  <si>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</si>
  <si>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</si>
  <si>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</si>
  <si>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</si>
  <si>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</si>
  <si>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</si>
  <si>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</si>
  <si>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</si>
  <si>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</si>
  <si>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</si>
  <si>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</si>
  <si>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</si>
  <si>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</si>
  <si>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</si>
  <si>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</si>
  <si>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</si>
  <si>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</si>
  <si>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</si>
  <si>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</si>
  <si>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</si>
  <si>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</si>
  <si>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</si>
  <si>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</si>
  <si>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</si>
  <si>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</si>
  <si>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</si>
  <si>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</si>
  <si>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</si>
  <si>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</si>
  <si>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</si>
  <si>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</si>
  <si>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</si>
  <si>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</si>
  <si>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</si>
  <si>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</si>
  <si>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</si>
  <si>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</si>
  <si>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</si>
  <si>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</si>
  <si>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</si>
  <si>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</si>
  <si>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</si>
  <si>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</si>
  <si>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</si>
  <si>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</si>
  <si>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</si>
  <si>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</si>
  <si>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</si>
  <si>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</si>
  <si>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</si>
  <si>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</si>
  <si>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</si>
  <si>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</si>
  <si>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</si>
  <si>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</si>
  <si>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</si>
  <si>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</si>
  <si>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</si>
  <si>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</si>
  <si>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</si>
  <si>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</si>
  <si>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</si>
  <si>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</si>
  <si>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</si>
  <si>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</si>
  <si>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</si>
  <si>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</si>
  <si>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</si>
  <si>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</si>
  <si>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</si>
  <si>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</si>
  <si>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</si>
  <si>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</si>
  <si>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</si>
  <si>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</si>
  <si>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</si>
  <si>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</si>
  <si>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</si>
  <si>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</si>
  <si>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</si>
  <si>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</si>
  <si>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</si>
  <si>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</si>
  <si>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</si>
  <si>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</si>
  <si>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</si>
  <si>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</si>
  <si>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</si>
  <si>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</si>
  <si>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</si>
  <si>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</si>
  <si>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</si>
  <si>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</si>
  <si>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</si>
  <si>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</si>
  <si>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</si>
  <si>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</si>
  <si>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</si>
  <si>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</si>
  <si>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</si>
  <si>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</si>
  <si>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</si>
  <si>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</si>
  <si>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</si>
  <si>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</si>
  <si>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</si>
  <si>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</si>
  <si>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</si>
  <si>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</si>
  <si>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</si>
  <si>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</si>
  <si>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</si>
  <si>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</si>
  <si>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</si>
  <si>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</si>
  <si>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</si>
  <si>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</si>
  <si>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</si>
  <si>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</si>
  <si>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</si>
  <si>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</si>
  <si>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</si>
  <si>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</si>
  <si>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</si>
  <si>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</si>
  <si>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</si>
  <si>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</si>
  <si>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</si>
  <si>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</si>
  <si>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</si>
  <si>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</si>
  <si>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</si>
  <si>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</si>
  <si>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</si>
  <si>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</si>
  <si>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</si>
  <si>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</si>
  <si>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</si>
  <si>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</si>
  <si>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</si>
  <si>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</si>
  <si>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</si>
  <si>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</si>
  <si>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</si>
  <si>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</si>
  <si>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</si>
  <si>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</si>
  <si>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</si>
  <si>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</si>
  <si>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</si>
  <si>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</si>
  <si>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</si>
  <si>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</si>
  <si>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</si>
  <si>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</si>
  <si>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</si>
  <si>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</si>
  <si>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</si>
  <si>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</si>
  <si>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</si>
  <si>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</si>
  <si>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</si>
  <si>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</si>
  <si>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</si>
  <si>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</si>
  <si>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</si>
  <si>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</si>
  <si>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</si>
  <si>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</si>
  <si>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</si>
  <si>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</si>
  <si>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</si>
  <si>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</si>
  <si>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</si>
  <si>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</si>
  <si>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</si>
  <si>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</si>
  <si>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</si>
  <si>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</si>
  <si>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</si>
  <si>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</si>
  <si>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</si>
  <si>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</si>
  <si>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</si>
  <si>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</si>
  <si>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</si>
  <si>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</si>
  <si>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</si>
  <si>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</si>
  <si>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</si>
  <si>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</si>
  <si>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</si>
  <si>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</si>
  <si>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</si>
  <si>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</si>
  <si>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</si>
  <si>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</si>
  <si>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</si>
  <si>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</si>
  <si>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</si>
  <si>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</si>
  <si>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</si>
  <si>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</si>
  <si>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</si>
  <si>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</si>
  <si>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</si>
  <si>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</si>
  <si>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</si>
  <si>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</si>
  <si>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</si>
  <si>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</si>
  <si>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</si>
  <si>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</si>
  <si>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</si>
  <si>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</si>
  <si>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</si>
  <si>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</si>
  <si>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</si>
  <si>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</si>
  <si>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</si>
  <si>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</si>
  <si>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</si>
  <si>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</si>
  <si>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</si>
  <si>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</si>
  <si>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</si>
  <si>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</si>
  <si>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</si>
  <si>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</si>
  <si>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</si>
  <si>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</si>
  <si>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</si>
  <si>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</si>
  <si>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</si>
  <si>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</si>
  <si>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</si>
  <si>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</si>
  <si>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</si>
  <si>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</si>
  <si>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</si>
  <si>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</si>
  <si>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</si>
  <si>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</si>
  <si>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</si>
  <si>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</si>
  <si>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</si>
  <si>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</si>
  <si>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</si>
  <si>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</si>
  <si>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</si>
  <si>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</si>
  <si>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</si>
  <si>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</si>
  <si>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</si>
  <si>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</si>
  <si>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</si>
  <si>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</si>
  <si>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</si>
  <si>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</si>
  <si>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</si>
  <si>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</si>
  <si>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</si>
  <si>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</si>
  <si>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</si>
  <si>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</si>
  <si>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</si>
  <si>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</si>
  <si>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</si>
  <si>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</si>
  <si>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</si>
  <si>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</si>
  <si>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</si>
  <si>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</si>
  <si>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</si>
  <si>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</si>
  <si>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</si>
  <si>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</si>
  <si>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</si>
  <si>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</si>
  <si>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</si>
  <si>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</si>
  <si>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</si>
  <si>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</si>
  <si>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</si>
  <si>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</si>
  <si>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</si>
  <si>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</si>
  <si>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</si>
  <si>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</si>
  <si>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</si>
  <si>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</si>
  <si>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</si>
  <si>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</si>
  <si>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</si>
  <si>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</si>
  <si>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</si>
  <si>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</si>
  <si>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</si>
  <si>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</si>
  <si>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</si>
  <si>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</si>
  <si>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</si>
  <si>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</si>
  <si>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</si>
  <si>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</si>
  <si>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</si>
  <si>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</si>
  <si>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</si>
  <si>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</si>
  <si>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</si>
  <si>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</si>
  <si>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</si>
  <si>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</si>
  <si>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</si>
  <si>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</si>
  <si>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</si>
  <si>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</si>
  <si>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</si>
  <si>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</si>
  <si>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</si>
  <si>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</si>
  <si>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</si>
  <si>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</si>
  <si>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</si>
  <si>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</si>
  <si>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</si>
  <si>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</si>
  <si>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</si>
  <si>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</si>
  <si>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</si>
  <si>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</si>
  <si>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</si>
  <si>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</si>
  <si>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</si>
  <si>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</si>
  <si>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</si>
  <si>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</si>
  <si>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</si>
  <si>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</si>
  <si>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</si>
  <si>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</si>
  <si>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</si>
  <si>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</si>
  <si>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</si>
  <si>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</si>
  <si>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</si>
  <si>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</si>
  <si>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</si>
  <si>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</si>
  <si>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</si>
  <si>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</si>
  <si>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</si>
  <si>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</si>
  <si>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</si>
  <si>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</si>
  <si>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</si>
  <si>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</si>
  <si>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</si>
  <si>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</si>
  <si>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</si>
  <si>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</si>
  <si>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</si>
  <si>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</si>
  <si>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</si>
  <si>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</si>
  <si>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</si>
  <si>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</si>
  <si>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</si>
  <si>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</si>
  <si>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</si>
  <si>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</si>
  <si>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</si>
  <si>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</si>
  <si>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</si>
  <si>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</si>
  <si>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</si>
  <si>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</si>
  <si>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</si>
  <si>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</si>
  <si>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</si>
  <si>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</si>
  <si>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</si>
  <si>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</si>
  <si>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</si>
  <si>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</si>
  <si>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</si>
  <si>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</si>
  <si>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</si>
  <si>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</si>
  <si>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</si>
  <si>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</si>
  <si>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</si>
  <si>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</si>
  <si>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</si>
  <si>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</si>
  <si>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</si>
  <si>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</si>
  <si>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</si>
  <si>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</si>
  <si>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</si>
  <si>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</si>
  <si>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</si>
  <si>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</si>
  <si>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</si>
  <si>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</si>
  <si>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</si>
  <si>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</si>
  <si>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</si>
  <si>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</si>
  <si>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</si>
  <si>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</si>
  <si>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</si>
  <si>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</si>
  <si>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</si>
  <si>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</si>
  <si>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</si>
  <si>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</si>
  <si>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</si>
  <si>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</si>
  <si>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</si>
  <si>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</si>
  <si>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</si>
  <si>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</si>
  <si>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</si>
  <si>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</si>
  <si>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</si>
  <si>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</si>
  <si>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</si>
  <si>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</si>
  <si>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</si>
  <si>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</si>
  <si>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</si>
  <si>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</si>
  <si>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</si>
  <si>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</si>
  <si>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</si>
  <si>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</si>
  <si>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</si>
  <si>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</si>
  <si>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</si>
  <si>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</si>
  <si>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</si>
  <si>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</si>
  <si>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</si>
  <si>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</si>
  <si>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</si>
  <si>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</si>
  <si>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</si>
  <si>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</si>
  <si>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</si>
  <si>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</si>
  <si>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</si>
  <si>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</si>
  <si>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</si>
  <si>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</si>
  <si>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</si>
  <si>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</si>
  <si>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</si>
  <si>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</si>
  <si>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</si>
  <si>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</si>
  <si>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</si>
  <si>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</si>
  <si>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</si>
  <si>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</si>
  <si>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</si>
  <si>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</si>
  <si>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</si>
  <si>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</si>
  <si>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</si>
  <si>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</si>
  <si>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</si>
  <si>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</si>
  <si>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</si>
  <si>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</si>
  <si>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</si>
  <si>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</si>
  <si>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</si>
  <si>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</si>
  <si>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</si>
  <si>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</si>
  <si>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</si>
  <si>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</si>
  <si>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</si>
  <si>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</si>
  <si>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</si>
  <si>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</si>
  <si>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</si>
  <si>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</si>
  <si>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</si>
  <si>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</si>
  <si>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</si>
  <si>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</si>
  <si>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</si>
  <si>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</si>
  <si>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</si>
  <si>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</si>
  <si>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</si>
  <si>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</si>
  <si>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</si>
  <si>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</si>
  <si>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</si>
  <si>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</si>
  <si>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</si>
  <si>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</si>
  <si>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</si>
  <si>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</si>
  <si>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</si>
  <si>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</si>
  <si>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</si>
  <si>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</si>
  <si>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</si>
  <si>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</si>
  <si>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</si>
  <si>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</si>
  <si>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</si>
  <si>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</si>
  <si>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</si>
  <si>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</si>
  <si>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</si>
  <si>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</si>
  <si>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</si>
  <si>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</si>
  <si>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</si>
  <si>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</si>
  <si>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</si>
  <si>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</si>
  <si>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</si>
  <si>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</si>
  <si>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</si>
  <si>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</si>
  <si>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</si>
  <si>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</si>
  <si>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</si>
  <si>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</si>
  <si>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</si>
  <si>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</si>
  <si>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</si>
  <si>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</si>
  <si>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</si>
  <si>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</si>
  <si>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</si>
  <si>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</si>
  <si>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</si>
  <si>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</si>
  <si>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</si>
  <si>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</si>
  <si>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</si>
  <si>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</si>
  <si>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</si>
  <si>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</si>
  <si>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</si>
  <si>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</si>
  <si>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</si>
  <si>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</si>
  <si>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</si>
  <si>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</si>
  <si>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</si>
  <si>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</si>
  <si>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</si>
  <si>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</si>
  <si>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</si>
  <si>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</si>
  <si>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</si>
  <si>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</si>
  <si>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</si>
  <si>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</si>
  <si>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</si>
  <si>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</si>
  <si>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</si>
  <si>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</si>
  <si>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</si>
  <si>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</si>
  <si>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</si>
  <si>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</si>
  <si>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</si>
  <si>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</si>
  <si>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</si>
  <si>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</si>
  <si>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</si>
  <si>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</si>
  <si>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</si>
  <si>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</si>
  <si>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</si>
  <si>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</si>
  <si>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</si>
  <si>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</si>
  <si>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</si>
  <si>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</si>
  <si>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</si>
  <si>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</si>
  <si>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</si>
  <si>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</si>
  <si>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</si>
  <si>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</si>
  <si>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</si>
  <si>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</si>
  <si>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</si>
  <si>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</si>
  <si>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</si>
  <si>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</si>
  <si>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</si>
  <si>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</si>
  <si>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</si>
  <si>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</si>
  <si>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</si>
  <si>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</si>
  <si>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</si>
  <si>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</si>
  <si>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</si>
  <si>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</si>
  <si>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</si>
  <si>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</si>
  <si>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</si>
  <si>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</si>
  <si>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</si>
  <si>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</si>
  <si>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</si>
  <si>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</si>
  <si>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</si>
  <si>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</si>
  <si>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</si>
  <si>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</si>
  <si>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</si>
  <si>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</si>
  <si>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</si>
  <si>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</si>
  <si>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</si>
  <si>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</si>
  <si>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</si>
  <si>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</si>
  <si>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</si>
  <si>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</si>
  <si>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</si>
  <si>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</si>
  <si>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</si>
  <si>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</si>
  <si>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</si>
  <si>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</si>
  <si>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</si>
  <si>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</si>
  <si>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</si>
  <si>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</si>
  <si>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</si>
  <si>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</si>
  <si>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</si>
  <si>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</si>
  <si>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</si>
  <si>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</si>
  <si>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</si>
  <si>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</si>
  <si>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</si>
  <si>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</si>
  <si>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</si>
  <si>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</si>
  <si>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</si>
  <si>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</si>
  <si>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</si>
  <si>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</si>
  <si>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</si>
  <si>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</si>
  <si>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</si>
  <si>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</si>
  <si>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</si>
  <si>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</si>
  <si>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</si>
  <si>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</si>
  <si>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</si>
  <si>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</si>
  <si>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</si>
  <si>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</si>
  <si>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</si>
  <si>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</si>
  <si>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</si>
  <si>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</si>
  <si>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</si>
  <si>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</si>
  <si>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</si>
  <si>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</si>
  <si>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</si>
  <si>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</si>
  <si>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</si>
  <si>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</si>
  <si>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</si>
  <si>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</si>
  <si>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</si>
  <si>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</si>
  <si>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</si>
  <si>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</si>
  <si>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</si>
  <si>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</si>
  <si>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</si>
  <si>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</si>
  <si>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</si>
  <si>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</si>
  <si>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</si>
  <si>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</si>
  <si>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</si>
  <si>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</si>
  <si>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</si>
  <si>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</si>
  <si>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</si>
  <si>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</si>
  <si>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</si>
  <si>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</si>
  <si>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</si>
  <si>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</si>
  <si>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</si>
  <si>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</si>
  <si>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</si>
  <si>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</si>
  <si>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</si>
  <si>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</si>
  <si>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</si>
  <si>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</si>
  <si>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</si>
  <si>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</si>
  <si>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</si>
  <si>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</si>
  <si>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</si>
  <si>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</si>
  <si>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</si>
  <si>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</si>
  <si>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</si>
  <si>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</si>
  <si>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</si>
  <si>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</si>
  <si>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</si>
  <si>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</si>
  <si>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</si>
  <si>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</si>
  <si>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</si>
  <si>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</si>
  <si>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</si>
  <si>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</si>
  <si>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</si>
  <si>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</si>
  <si>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</si>
  <si>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</si>
  <si>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</si>
  <si>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</si>
  <si>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</si>
  <si>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</si>
  <si>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</si>
  <si>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</si>
  <si>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</si>
  <si>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</si>
  <si>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</si>
  <si>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</si>
  <si>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</si>
  <si>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</si>
  <si>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</si>
  <si>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</si>
  <si>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</si>
  <si>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</si>
  <si>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</si>
  <si>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</si>
  <si>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</si>
  <si>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</si>
  <si>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</si>
  <si>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</si>
  <si>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</si>
  <si>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</si>
  <si>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</si>
  <si>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</si>
  <si>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</si>
  <si>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</si>
  <si>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</si>
  <si>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</si>
  <si>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</si>
  <si>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</si>
  <si>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</si>
  <si>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</si>
  <si>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</si>
  <si>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</si>
  <si>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</si>
  <si>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</si>
  <si>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</si>
  <si>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</si>
  <si>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</si>
  <si>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</si>
  <si>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</si>
  <si>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</si>
  <si>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</si>
  <si>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</si>
  <si>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</si>
  <si>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</si>
  <si>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</si>
  <si>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</si>
  <si>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</si>
  <si>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</si>
  <si>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</si>
  <si>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</si>
  <si>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</si>
  <si>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</si>
  <si>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</si>
  <si>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</si>
  <si>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</si>
  <si>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</si>
  <si>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</si>
  <si>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</si>
  <si>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</si>
  <si>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</si>
  <si>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</si>
  <si>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</si>
  <si>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</si>
  <si>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</si>
  <si>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</si>
  <si>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</si>
  <si>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</si>
  <si>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</si>
  <si>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</si>
  <si>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</si>
  <si>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</si>
  <si>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</si>
  <si>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</si>
  <si>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</si>
  <si>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</si>
  <si>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</si>
  <si>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</si>
  <si>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</si>
  <si>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</si>
  <si>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</si>
  <si>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</si>
  <si>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</si>
  <si>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</si>
  <si>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</si>
  <si>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</si>
  <si>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</si>
  <si>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</si>
  <si>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</si>
  <si>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</si>
  <si>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</si>
  <si>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</si>
  <si>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</si>
  <si>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</si>
  <si>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</si>
  <si>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</si>
  <si>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</si>
  <si>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</si>
  <si>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</si>
  <si>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</si>
  <si>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</si>
  <si>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</si>
  <si>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</si>
  <si>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</si>
  <si>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</si>
  <si>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</si>
  <si>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</si>
  <si>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</si>
  <si>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</si>
  <si>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</si>
  <si>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</si>
  <si>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</si>
  <si>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</si>
  <si>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</si>
  <si>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</si>
  <si>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</si>
  <si>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</si>
  <si>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</si>
  <si>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</si>
  <si>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</si>
  <si>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</si>
  <si>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</si>
  <si>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</si>
  <si>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</si>
  <si>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</si>
  <si>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</si>
  <si>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</si>
  <si>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</si>
  <si>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</si>
  <si>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</si>
  <si>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</si>
  <si>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</si>
  <si>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</si>
  <si>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</si>
  <si>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</si>
  <si>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</si>
  <si>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</si>
  <si>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</si>
  <si>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</si>
  <si>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</si>
  <si>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</si>
  <si>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</si>
  <si>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</si>
  <si>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</si>
  <si>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</si>
  <si>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</si>
  <si>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</si>
  <si>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</si>
  <si>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</si>
  <si>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</si>
  <si>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</si>
  <si>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</si>
  <si>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</si>
  <si>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</si>
  <si>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</si>
  <si>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</si>
  <si>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</si>
  <si>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</si>
  <si>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</si>
  <si>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</si>
  <si>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</si>
  <si>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</si>
  <si>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</si>
  <si>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</si>
  <si>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</si>
  <si>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</si>
  <si>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</si>
  <si>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</si>
  <si>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</si>
  <si>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</si>
  <si>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</si>
  <si>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</si>
  <si>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</si>
  <si>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</si>
  <si>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</si>
  <si>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</si>
  <si>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</si>
  <si>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</si>
  <si>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</si>
  <si>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</si>
  <si>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</si>
  <si>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</si>
  <si>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</si>
  <si>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</si>
  <si>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</si>
  <si>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</si>
  <si>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</si>
  <si>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</si>
  <si>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</si>
  <si>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</si>
  <si>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</si>
  <si>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</si>
  <si>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</si>
  <si>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</si>
  <si>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</si>
  <si>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</si>
  <si>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</si>
  <si>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</si>
  <si>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</si>
  <si>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</si>
  <si>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</si>
  <si>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</si>
  <si>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</si>
  <si>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</si>
  <si>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</si>
  <si>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</si>
  <si>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</si>
  <si>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</si>
  <si>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</si>
  <si>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</si>
  <si>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</si>
  <si>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</si>
  <si>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</si>
  <si>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</si>
  <si>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</si>
  <si>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</si>
  <si>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</si>
  <si>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</si>
  <si>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</si>
  <si>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</si>
  <si>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</si>
  <si>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</si>
  <si>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</si>
  <si>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</si>
  <si>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</si>
  <si>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</si>
  <si>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</si>
  <si>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</si>
  <si>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</si>
  <si>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</si>
  <si>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</si>
  <si>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</si>
  <si>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</si>
  <si>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</si>
  <si>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</si>
  <si>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</si>
  <si>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</si>
  <si>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</si>
  <si>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</si>
  <si>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</si>
  <si>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</si>
  <si>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</si>
  <si>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</si>
  <si>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</si>
  <si>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</si>
  <si>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</si>
  <si>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</si>
  <si>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</si>
  <si>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</si>
  <si>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</si>
  <si>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</si>
  <si>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</si>
  <si>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</si>
  <si>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</si>
  <si>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</si>
  <si>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</si>
  <si>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</si>
  <si>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</si>
  <si>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</si>
  <si>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</si>
  <si>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</si>
  <si>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</si>
  <si>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</si>
  <si>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</si>
  <si>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</si>
  <si>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</si>
  <si>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</si>
  <si>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</si>
  <si>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</si>
  <si>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</si>
  <si>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</si>
  <si>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</si>
  <si>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</si>
  <si>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</si>
  <si>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</si>
  <si>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</si>
  <si>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</si>
  <si>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</si>
  <si>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</si>
  <si>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</si>
  <si>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</si>
  <si>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</si>
  <si>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</si>
  <si>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</si>
  <si>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</si>
  <si>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</si>
  <si>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</si>
  <si>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</si>
  <si>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</si>
  <si>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</si>
  <si>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</si>
  <si>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</si>
  <si>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</si>
  <si>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</si>
  <si>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</si>
  <si>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</si>
  <si>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</si>
  <si>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</si>
  <si>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</si>
  <si>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</si>
  <si>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</si>
  <si>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</si>
  <si>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</si>
  <si>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</si>
  <si>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</si>
  <si>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</si>
  <si>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</si>
  <si>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</si>
  <si>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</si>
  <si>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</si>
  <si>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</si>
  <si>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</si>
  <si>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</si>
  <si>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</si>
  <si>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</si>
  <si>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</si>
  <si>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</si>
  <si>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</si>
  <si>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</si>
  <si>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</si>
  <si>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</si>
  <si>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</si>
  <si>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</si>
  <si>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</si>
  <si>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</si>
  <si>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</si>
  <si>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</si>
  <si>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</si>
  <si>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</si>
  <si>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</si>
  <si>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</si>
  <si>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</si>
  <si>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</si>
  <si>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</si>
  <si>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</si>
  <si>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</si>
  <si>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</si>
  <si>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</si>
  <si>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</si>
  <si>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</si>
  <si>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</si>
  <si>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</si>
  <si>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</si>
  <si>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</si>
  <si>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</si>
  <si>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</si>
  <si>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</si>
  <si>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</si>
  <si>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</si>
  <si>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</si>
  <si>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</si>
  <si>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</si>
  <si>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</si>
  <si>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</si>
  <si>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</si>
  <si>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</si>
  <si>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</si>
  <si>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</si>
  <si>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</si>
  <si>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</si>
  <si>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</si>
  <si>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</si>
  <si>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</si>
  <si>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</si>
  <si>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</si>
  <si>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</si>
  <si>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</si>
  <si>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</si>
  <si>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</si>
  <si>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</si>
  <si>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</si>
  <si>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</si>
  <si>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</si>
  <si>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</si>
  <si>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</si>
  <si>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</si>
  <si>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</si>
  <si>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</si>
  <si>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</si>
  <si>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</si>
  <si>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</si>
  <si>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</si>
  <si>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</si>
  <si>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</si>
  <si>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</si>
  <si>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</si>
  <si>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</si>
  <si>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</si>
  <si>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</si>
  <si>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</si>
  <si>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</si>
  <si>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</si>
  <si>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</si>
  <si>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</si>
  <si>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</si>
  <si>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</si>
  <si>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</si>
  <si>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</si>
  <si>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</si>
  <si>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</si>
  <si>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</si>
  <si>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</si>
  <si>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</si>
  <si>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</si>
  <si>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</si>
  <si>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</si>
  <si>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</si>
  <si>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</si>
  <si>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</si>
  <si>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</si>
  <si>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</si>
  <si>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</si>
  <si>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</si>
  <si>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</si>
  <si>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</si>
  <si>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</si>
  <si>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</si>
  <si>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</si>
  <si>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</si>
  <si>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</si>
  <si>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</si>
  <si>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</si>
  <si>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</si>
  <si>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</si>
  <si>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</si>
  <si>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</si>
  <si>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</si>
  <si>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</si>
  <si>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</si>
  <si>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</si>
  <si>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</si>
  <si>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</si>
  <si>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</si>
  <si>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</si>
  <si>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</si>
  <si>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</si>
  <si>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</si>
  <si>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</si>
  <si>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</si>
  <si>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</si>
  <si>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</si>
  <si>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</si>
  <si>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</si>
  <si>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</si>
  <si>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</si>
  <si>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</si>
  <si>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</si>
  <si>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</si>
  <si>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</si>
  <si>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</si>
  <si>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</si>
  <si>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</si>
  <si>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</si>
  <si>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</si>
  <si>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</si>
  <si>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</si>
  <si>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</si>
  <si>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</si>
  <si>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</si>
  <si>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</si>
  <si>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</si>
  <si>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</si>
  <si>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</si>
  <si>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</si>
  <si>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</si>
  <si>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</si>
  <si>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</si>
  <si>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</si>
  <si>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</si>
  <si>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</si>
  <si>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</si>
  <si>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</si>
  <si>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</si>
  <si>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</si>
  <si>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</si>
  <si>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</si>
  <si>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</si>
  <si>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</si>
  <si>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</si>
  <si>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</si>
  <si>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</si>
  <si>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</si>
  <si>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</si>
  <si>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</si>
  <si>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</si>
  <si>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</si>
  <si>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</si>
  <si>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</si>
  <si>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</si>
  <si>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</si>
  <si>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</si>
  <si>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</si>
  <si>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</si>
  <si>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</si>
  <si>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</si>
  <si>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</si>
  <si>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</si>
  <si>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</si>
  <si>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</si>
  <si>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</si>
  <si>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</si>
  <si>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</si>
  <si>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</si>
  <si>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</si>
  <si>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</si>
  <si>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</si>
  <si>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</si>
  <si>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</si>
  <si>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</si>
  <si>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</si>
  <si>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</si>
  <si>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</si>
  <si>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</si>
  <si>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</si>
  <si>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</si>
  <si>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</si>
  <si>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</si>
  <si>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</si>
  <si>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</si>
  <si>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</si>
  <si>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</si>
  <si>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</si>
  <si>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</si>
  <si>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</si>
  <si>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</si>
  <si>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</si>
  <si>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</si>
  <si>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</si>
  <si>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</si>
  <si>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</si>
  <si>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</si>
  <si>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</si>
  <si>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</si>
  <si>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</si>
  <si>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</si>
  <si>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</si>
  <si>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</si>
  <si>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</si>
  <si>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</si>
  <si>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</si>
  <si>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</si>
  <si>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</si>
  <si>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</si>
  <si>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</si>
  <si>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</si>
  <si>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</si>
  <si>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</si>
  <si>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</si>
  <si>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</si>
  <si>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</si>
  <si>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</si>
  <si>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</si>
  <si>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</si>
  <si>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</si>
  <si>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</si>
  <si>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</si>
  <si>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</si>
  <si>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</si>
  <si>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</si>
  <si>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</si>
  <si>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</si>
  <si>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</si>
  <si>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</si>
  <si>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</si>
  <si>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</si>
  <si>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</si>
  <si>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</si>
  <si>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</si>
  <si>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</si>
  <si>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</si>
  <si>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</si>
  <si>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</si>
  <si>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</si>
  <si>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</si>
  <si>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</si>
  <si>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</si>
  <si>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</si>
  <si>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</si>
  <si>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</si>
  <si>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</si>
  <si>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</si>
  <si>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</si>
  <si>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</si>
  <si>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</si>
  <si>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</si>
  <si>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</si>
  <si>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</si>
  <si>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</si>
  <si>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</si>
  <si>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</si>
  <si>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</si>
  <si>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</si>
  <si>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</si>
  <si>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</si>
  <si>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</si>
  <si>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</si>
  <si>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</si>
  <si>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</si>
  <si>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</si>
  <si>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</si>
  <si>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</si>
  <si>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</si>
  <si>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</si>
  <si>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</si>
  <si>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</si>
  <si>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</si>
  <si>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</si>
  <si>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</si>
  <si>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</si>
  <si>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</si>
  <si>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</si>
  <si>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</si>
  <si>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</si>
  <si>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</si>
  <si>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</si>
  <si>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</si>
  <si>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</si>
  <si>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</si>
  <si>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</si>
  <si>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</si>
  <si>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</si>
  <si>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</si>
  <si>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</si>
  <si>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</si>
  <si>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</si>
  <si>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</si>
  <si>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</si>
  <si>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</si>
  <si>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</si>
  <si>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</si>
  <si>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</si>
  <si>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</si>
  <si>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</si>
  <si>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</si>
  <si>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</si>
  <si>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</si>
  <si>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</si>
  <si>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</si>
  <si>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</si>
  <si>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</si>
  <si>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</si>
  <si>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</si>
  <si>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</si>
  <si>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</si>
  <si>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</si>
  <si>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</si>
  <si>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</si>
  <si>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</si>
  <si>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</si>
  <si>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</si>
  <si>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</si>
  <si>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</si>
  <si>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</si>
  <si>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</si>
  <si>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</si>
  <si>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</si>
  <si>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</si>
  <si>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</si>
  <si>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</si>
  <si>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</si>
  <si>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</si>
  <si>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</si>
  <si>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</si>
  <si>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</si>
  <si>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</si>
  <si>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</si>
  <si>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</si>
  <si>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</si>
  <si>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</si>
  <si>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</si>
  <si>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</si>
  <si>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</si>
  <si>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</si>
  <si>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</si>
  <si>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</si>
  <si>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</si>
  <si>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</si>
  <si>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</si>
  <si>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</si>
  <si>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</si>
  <si>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</si>
  <si>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</si>
  <si>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</si>
  <si>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</si>
  <si>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</si>
  <si>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</si>
  <si>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</si>
  <si>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</si>
  <si>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</si>
  <si>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</si>
  <si>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</si>
  <si>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</si>
  <si>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</si>
  <si>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</si>
  <si>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</si>
  <si>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</si>
  <si>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</si>
  <si>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</si>
  <si>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</si>
  <si>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</si>
  <si>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</si>
  <si>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</si>
  <si>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</si>
  <si>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</si>
  <si>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</si>
  <si>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</si>
  <si>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</si>
  <si>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</si>
  <si>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</si>
  <si>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</si>
  <si>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</si>
  <si>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</si>
  <si>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</si>
  <si>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</si>
  <si>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</si>
  <si>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</si>
  <si>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</si>
  <si>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</si>
  <si>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</si>
  <si>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</si>
  <si>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</si>
  <si>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</si>
  <si>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</si>
  <si>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</si>
  <si>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</si>
  <si>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</si>
  <si>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</si>
  <si>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</si>
  <si>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</si>
  <si>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</si>
  <si>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</si>
  <si>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</si>
  <si>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</si>
  <si>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</si>
  <si>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</si>
  <si>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</si>
  <si>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</si>
  <si>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</si>
  <si>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</si>
  <si>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</si>
  <si>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</si>
  <si>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</si>
  <si>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</si>
  <si>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</si>
  <si>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</si>
  <si>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</si>
  <si>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</si>
  <si>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</si>
  <si>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</si>
  <si>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</si>
  <si>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</si>
  <si>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</si>
  <si>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</si>
  <si>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</si>
  <si>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</si>
  <si>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</si>
  <si>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</si>
  <si>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</si>
  <si>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</si>
  <si>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</si>
  <si>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</si>
  <si>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</si>
  <si>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</si>
  <si>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</si>
  <si>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</si>
  <si>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</si>
  <si>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</si>
  <si>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</si>
  <si>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</si>
  <si>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</si>
  <si>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</si>
  <si>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</si>
  <si>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</si>
  <si>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</si>
  <si>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</si>
  <si>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</si>
  <si>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</si>
  <si>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</si>
  <si>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</si>
  <si>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</si>
  <si>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</si>
  <si>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</si>
  <si>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</si>
  <si>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</si>
  <si>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</si>
  <si>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</si>
  <si>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</si>
  <si>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</si>
  <si>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</si>
  <si>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</si>
  <si>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</si>
  <si>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</si>
  <si>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</si>
  <si>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</si>
  <si>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</si>
  <si>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</si>
  <si>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</si>
  <si>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</si>
  <si>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</si>
  <si>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</si>
  <si>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</si>
  <si>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</si>
  <si>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</si>
  <si>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</si>
  <si>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</si>
  <si>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</si>
  <si>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</si>
  <si>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</si>
  <si>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</si>
  <si>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</si>
  <si>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</si>
  <si>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</si>
  <si>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</si>
  <si>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</si>
  <si>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</si>
  <si>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</si>
  <si>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</si>
  <si>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</si>
  <si>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</si>
  <si>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</si>
  <si>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</si>
  <si>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</si>
  <si>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</si>
  <si>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</si>
  <si>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</si>
  <si>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</si>
  <si>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</si>
  <si>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</si>
  <si>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</si>
  <si>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</si>
  <si>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</si>
  <si>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</si>
  <si>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</si>
  <si>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</si>
  <si>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</si>
  <si>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</si>
  <si>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</si>
  <si>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</si>
  <si>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</si>
  <si>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</si>
  <si>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</si>
  <si>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</si>
  <si>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</si>
  <si>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</si>
  <si>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</si>
  <si>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</si>
  <si>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</si>
  <si>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</si>
  <si>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</si>
  <si>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</si>
  <si>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</si>
  <si>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</si>
  <si>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</si>
  <si>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</si>
  <si>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</si>
  <si>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</si>
  <si>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</si>
  <si>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</si>
  <si>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</si>
  <si>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</si>
  <si>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</si>
  <si>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</si>
  <si>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</si>
  <si>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</si>
  <si>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</si>
  <si>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</si>
  <si>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</si>
  <si>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</si>
  <si>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</si>
  <si>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</si>
  <si>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</si>
  <si>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</si>
  <si>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</si>
  <si>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</si>
  <si>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</si>
  <si>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</si>
  <si>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</si>
  <si>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</si>
  <si>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</si>
  <si>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</si>
  <si>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</si>
  <si>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</si>
  <si>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</si>
  <si>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</si>
  <si>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</si>
  <si>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</si>
  <si>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</si>
  <si>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</si>
  <si>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</si>
  <si>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</si>
  <si>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</si>
  <si>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</si>
  <si>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</si>
  <si>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</si>
  <si>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</si>
  <si>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</si>
  <si>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</si>
  <si>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</si>
  <si>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</si>
  <si>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</si>
  <si>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</si>
  <si>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</si>
  <si>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</si>
  <si>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</si>
  <si>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</si>
  <si>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</si>
  <si>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</si>
  <si>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</si>
  <si>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</si>
  <si>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</si>
  <si>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</si>
  <si>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</si>
  <si>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</si>
  <si>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</si>
  <si>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</si>
  <si>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</si>
  <si>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</si>
  <si>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</si>
  <si>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</si>
  <si>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</si>
  <si>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</si>
  <si>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</si>
  <si>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</si>
  <si>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</si>
  <si>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</si>
  <si>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</si>
  <si>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</si>
  <si>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</si>
  <si>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</si>
  <si>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</si>
  <si>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</si>
  <si>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</si>
  <si>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</si>
  <si>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</si>
  <si>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</si>
  <si>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</si>
  <si>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</si>
  <si>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</si>
  <si>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</si>
  <si>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</si>
  <si>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</si>
  <si>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</si>
  <si>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</si>
  <si>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</si>
  <si>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</si>
  <si>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</si>
  <si>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</si>
  <si>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</si>
  <si>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</si>
  <si>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</si>
  <si>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</si>
  <si>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</si>
  <si>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</si>
  <si>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</si>
  <si>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</si>
  <si>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</si>
  <si>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</si>
  <si>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</si>
  <si>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</si>
  <si>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</si>
  <si>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</si>
  <si>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</si>
  <si>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</si>
  <si>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</si>
  <si>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</si>
  <si>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</si>
  <si>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</si>
  <si>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</si>
  <si>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</si>
  <si>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</si>
  <si>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</si>
  <si>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</si>
  <si>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</si>
  <si>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</si>
  <si>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</si>
  <si>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</si>
  <si>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</si>
  <si>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</si>
  <si>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</si>
  <si>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</si>
  <si>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</si>
  <si>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</si>
  <si>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</si>
  <si>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</si>
  <si>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</si>
  <si>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</si>
  <si>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</si>
  <si>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</si>
  <si>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</si>
  <si>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</si>
  <si>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</si>
  <si>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</si>
  <si>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</si>
  <si>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</si>
  <si>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</si>
  <si>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</si>
  <si>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</si>
  <si>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</si>
  <si>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</si>
  <si>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</si>
  <si>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</si>
  <si>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</si>
  <si>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</si>
  <si>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</si>
  <si>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</si>
  <si>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</si>
  <si>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</si>
  <si>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</si>
  <si>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</si>
  <si>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</si>
  <si>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</si>
  <si>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</si>
  <si>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</si>
  <si>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</si>
  <si>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</si>
  <si>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</si>
  <si>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</si>
  <si>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</si>
  <si>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</si>
  <si>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</si>
  <si>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</si>
  <si>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</si>
  <si>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</si>
  <si>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</si>
  <si>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</si>
  <si>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</si>
  <si>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</si>
  <si>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</si>
  <si>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</si>
  <si>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</si>
  <si>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</si>
  <si>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</si>
  <si>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</si>
  <si>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</si>
  <si>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</si>
  <si>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</si>
  <si>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</si>
  <si>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</si>
  <si>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</si>
  <si>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</si>
  <si>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</si>
  <si>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</si>
  <si>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</si>
  <si>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</si>
  <si>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</si>
  <si>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</si>
  <si>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</si>
  <si>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</si>
  <si>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</si>
  <si>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</si>
  <si>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</si>
  <si>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</si>
  <si>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</si>
  <si>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</si>
  <si>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</si>
  <si>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</si>
  <si>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</si>
  <si>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</si>
  <si>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</si>
  <si>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</si>
  <si>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</si>
  <si>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</si>
  <si>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</si>
  <si>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</si>
  <si>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</si>
  <si>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</si>
  <si>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</si>
  <si>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</si>
  <si>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</si>
  <si>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</si>
  <si>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</si>
  <si>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</si>
  <si>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</si>
  <si>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</si>
  <si>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</si>
  <si>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</si>
  <si>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</si>
  <si>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</si>
  <si>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</si>
  <si>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</si>
  <si>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</si>
  <si>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</si>
  <si>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</si>
  <si>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</si>
  <si>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</si>
  <si>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</si>
  <si>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</si>
  <si>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</si>
  <si>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</si>
  <si>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</si>
  <si>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</si>
  <si>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</si>
  <si>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</si>
  <si>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</si>
  <si>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</si>
  <si>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</si>
  <si>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</si>
  <si>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</si>
  <si>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</si>
  <si>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</si>
  <si>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</si>
  <si>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</si>
  <si>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</si>
  <si>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</si>
  <si>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</si>
  <si>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</si>
  <si>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</si>
  <si>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</si>
  <si>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</si>
  <si>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</si>
  <si>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</si>
  <si>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</si>
  <si>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</si>
  <si>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</si>
  <si>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</si>
  <si>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</si>
  <si>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</si>
  <si>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</si>
  <si>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</si>
  <si>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</si>
  <si>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</si>
  <si>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</si>
  <si>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</si>
  <si>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</si>
  <si>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</si>
  <si>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</si>
  <si>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</si>
  <si>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</si>
  <si>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</si>
  <si>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</si>
  <si>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</si>
  <si>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</si>
  <si>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</si>
  <si>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</si>
  <si>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</si>
  <si>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</si>
  <si>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</si>
  <si>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</si>
  <si>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</si>
  <si>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</si>
  <si>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</si>
  <si>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</si>
  <si>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</si>
  <si>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</si>
  <si>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</si>
  <si>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</si>
  <si>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</si>
  <si>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</si>
  <si>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</si>
  <si>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</si>
  <si>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</si>
  <si>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</si>
  <si>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</si>
  <si>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</si>
  <si>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</si>
  <si>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</si>
  <si>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</si>
  <si>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</si>
  <si>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</si>
  <si>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</si>
  <si>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</si>
  <si>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</si>
  <si>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</si>
  <si>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</si>
  <si>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</si>
  <si>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</si>
  <si>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</si>
  <si>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</si>
  <si>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</si>
  <si>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</si>
  <si>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</si>
  <si>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</si>
  <si>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</si>
  <si>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</si>
  <si>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</si>
  <si>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</si>
  <si>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</si>
  <si>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</si>
  <si>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</si>
  <si>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</si>
  <si>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</si>
  <si>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</si>
  <si>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</si>
  <si>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</si>
  <si>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</si>
  <si>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</si>
  <si>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</si>
  <si>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</si>
  <si>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</si>
  <si>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</si>
  <si>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</si>
  <si>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</si>
  <si>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</si>
  <si>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</si>
  <si>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</si>
  <si>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</si>
  <si>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</si>
  <si>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</si>
  <si>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</si>
  <si>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</si>
  <si>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</si>
  <si>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</si>
  <si>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</si>
  <si>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</si>
  <si>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</si>
  <si>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</si>
  <si>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</si>
  <si>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</si>
  <si>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</si>
  <si>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</si>
  <si>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</si>
  <si>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</si>
  <si>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</si>
  <si>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</si>
  <si>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</si>
  <si>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</si>
  <si>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</si>
  <si>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</si>
  <si>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</si>
  <si>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</si>
  <si>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</si>
  <si>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</si>
  <si>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</si>
  <si>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</si>
  <si>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</si>
  <si>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</si>
  <si>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</si>
  <si>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</si>
  <si>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</si>
  <si>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</si>
  <si>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</si>
  <si>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</si>
  <si>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</si>
  <si>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</si>
  <si>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</si>
  <si>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</si>
  <si>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</si>
  <si>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</si>
  <si>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</si>
  <si>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</si>
  <si>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</si>
  <si>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</si>
  <si>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</si>
  <si>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</si>
  <si>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</si>
  <si>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</si>
  <si>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</si>
  <si>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</si>
  <si>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</si>
  <si>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</si>
  <si>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</si>
  <si>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</si>
  <si>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</si>
  <si>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</si>
  <si>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</si>
  <si>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</si>
  <si>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</si>
  <si>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</si>
  <si>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</si>
  <si>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</si>
  <si>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</si>
  <si>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</si>
  <si>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</si>
  <si>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</si>
  <si>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</si>
  <si>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</si>
  <si>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</si>
  <si>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</si>
  <si>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</si>
  <si>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</si>
  <si>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</si>
  <si>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</si>
  <si>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</si>
  <si>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</si>
  <si>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</si>
  <si>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</si>
  <si>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</si>
  <si>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</si>
  <si>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</si>
  <si>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</si>
  <si>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</si>
  <si>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</si>
  <si>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</si>
  <si>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</si>
  <si>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</si>
  <si>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</si>
  <si>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</si>
  <si>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</si>
  <si>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</si>
  <si>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</si>
  <si>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</si>
  <si>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</si>
  <si>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</si>
  <si>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</si>
  <si>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</si>
  <si>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</si>
  <si>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</si>
  <si>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</si>
  <si>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</si>
  <si>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</si>
  <si>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</si>
  <si>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</si>
  <si>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</si>
  <si>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</si>
  <si>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</si>
  <si>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</si>
  <si>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</si>
  <si>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</si>
  <si>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</si>
  <si>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</si>
  <si>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</si>
  <si>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</si>
  <si>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</si>
  <si>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</si>
  <si>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</si>
  <si>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</si>
  <si>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</si>
  <si>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</si>
  <si>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</si>
  <si>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</si>
  <si>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</si>
  <si>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</si>
  <si>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</si>
  <si>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</si>
  <si>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</si>
  <si>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</si>
  <si>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</si>
  <si>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</si>
  <si>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</si>
  <si>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</si>
  <si>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</si>
  <si>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</si>
  <si>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</si>
  <si>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</si>
  <si>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</si>
  <si>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</si>
  <si>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</si>
  <si>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</si>
  <si>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</si>
  <si>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</si>
  <si>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</si>
  <si>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</si>
  <si>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</si>
  <si>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</si>
  <si>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</si>
  <si>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</si>
  <si>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</si>
  <si>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</si>
  <si>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</si>
  <si>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</si>
  <si>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</si>
  <si>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</si>
  <si>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</si>
  <si>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</si>
  <si>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</si>
  <si>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</si>
  <si>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</si>
  <si>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</si>
  <si>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</si>
  <si>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</si>
  <si>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</si>
  <si>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</si>
  <si>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</si>
  <si>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</si>
  <si>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</si>
  <si>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</si>
  <si>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</si>
  <si>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</si>
  <si>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</si>
  <si>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</si>
  <si>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</si>
  <si>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</si>
  <si>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</si>
  <si>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</si>
  <si>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</si>
  <si>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</si>
  <si>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</si>
  <si>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</si>
  <si>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</si>
  <si>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</si>
  <si>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</si>
  <si>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</si>
  <si>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</si>
  <si>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</si>
  <si>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</si>
  <si>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</si>
  <si>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</si>
  <si>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</si>
  <si>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</si>
  <si>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</si>
  <si>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</si>
  <si>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</si>
  <si>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</si>
  <si>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</si>
  <si>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</si>
  <si>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</si>
  <si>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</si>
  <si>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</si>
  <si>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</si>
  <si>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</si>
  <si>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</si>
  <si>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</si>
  <si>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</si>
  <si>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</si>
  <si>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</si>
  <si>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</si>
  <si>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</si>
  <si>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</si>
  <si>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</si>
  <si>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</si>
  <si>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</si>
  <si>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</si>
  <si>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</si>
  <si>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</si>
  <si>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</si>
  <si>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</si>
  <si>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</si>
  <si>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</si>
  <si>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</si>
  <si>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</si>
  <si>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</si>
  <si>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</si>
  <si>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</si>
  <si>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</si>
  <si>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</si>
  <si>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</si>
  <si>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</si>
  <si>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</si>
  <si>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</si>
  <si>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</si>
  <si>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</si>
  <si>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</si>
  <si>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</si>
  <si>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</si>
  <si>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</si>
  <si>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</si>
  <si>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</si>
  <si>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</si>
  <si>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</si>
  <si>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</si>
  <si>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</si>
  <si>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</si>
  <si>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</si>
  <si>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</si>
  <si>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</si>
  <si>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</si>
  <si>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</si>
  <si>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</si>
  <si>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</si>
  <si>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</si>
  <si>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</si>
  <si>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</si>
  <si>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</si>
  <si>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</si>
  <si>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</si>
  <si>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</si>
  <si>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</si>
  <si>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</si>
  <si>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</si>
  <si>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</si>
  <si>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</si>
  <si>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</si>
  <si>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</si>
  <si>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</si>
  <si>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</si>
  <si>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</si>
  <si>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</si>
  <si>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</si>
  <si>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</si>
  <si>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</si>
  <si>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</si>
  <si>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</si>
  <si>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</si>
  <si>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</si>
  <si>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</si>
  <si>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</si>
  <si>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</si>
  <si>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</si>
  <si>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</si>
  <si>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</si>
  <si>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</si>
  <si>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</si>
  <si>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</si>
  <si>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</si>
  <si>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</si>
  <si>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</si>
  <si>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</si>
  <si>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</si>
  <si>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</si>
  <si>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</si>
  <si>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</si>
  <si>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</si>
  <si>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</si>
  <si>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</si>
  <si>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</si>
  <si>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</si>
  <si>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</si>
  <si>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</si>
  <si>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</si>
  <si>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</si>
  <si>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</si>
  <si>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</si>
  <si>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</si>
  <si>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</si>
  <si>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</si>
  <si>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</si>
  <si>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</si>
  <si>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</si>
  <si>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</si>
  <si>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</si>
  <si>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</si>
  <si>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</si>
  <si>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</si>
  <si>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</si>
  <si>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</si>
  <si>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</si>
  <si>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</si>
  <si>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</si>
  <si>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</si>
  <si>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</si>
  <si>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</si>
  <si>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</si>
  <si>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</si>
  <si>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</si>
  <si>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</si>
  <si>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</si>
  <si>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</si>
  <si>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</si>
  <si>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</si>
  <si>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</si>
  <si>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</si>
  <si>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</si>
  <si>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</si>
  <si>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</si>
  <si>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</si>
  <si>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</si>
  <si>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</si>
  <si>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</si>
  <si>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</si>
  <si>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</si>
  <si>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</si>
  <si>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</si>
  <si>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</si>
  <si>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</si>
  <si>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</si>
  <si>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</si>
  <si>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</si>
  <si>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</si>
  <si>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</si>
  <si>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</si>
  <si>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</si>
  <si>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</si>
  <si>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</si>
  <si>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</si>
  <si>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</si>
  <si>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</si>
  <si>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</si>
  <si>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</si>
  <si>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</si>
  <si>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</si>
  <si>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</si>
  <si>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</si>
  <si>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</si>
  <si>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</si>
  <si>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</si>
  <si>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</si>
  <si>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</si>
  <si>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</si>
  <si>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</si>
  <si>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</si>
  <si>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</si>
  <si>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</si>
  <si>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</si>
  <si>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</si>
  <si>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</si>
  <si>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</si>
  <si>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</si>
  <si>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</si>
  <si>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</si>
  <si>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</si>
  <si>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</si>
  <si>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</si>
  <si>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</si>
  <si>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</si>
  <si>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</si>
  <si>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</si>
  <si>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</si>
  <si>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</si>
  <si>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</si>
  <si>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</si>
  <si>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</si>
  <si>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</si>
  <si>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</si>
  <si>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</si>
  <si>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</si>
  <si>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</si>
  <si>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</si>
  <si>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</si>
  <si>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</si>
  <si>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</si>
  <si>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</si>
  <si>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</si>
  <si>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</si>
  <si>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</si>
  <si>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</si>
  <si>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</si>
  <si>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</si>
  <si>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</si>
  <si>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</si>
  <si>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</si>
  <si>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</si>
  <si>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</si>
  <si>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</si>
  <si>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</si>
  <si>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</si>
  <si>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</si>
  <si>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</si>
  <si>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</si>
  <si>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</si>
  <si>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</si>
  <si>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</si>
  <si>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</si>
  <si>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</si>
  <si>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</si>
  <si>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</si>
  <si>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</si>
  <si>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</si>
  <si>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</si>
  <si>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</si>
  <si>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</si>
  <si>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</si>
  <si>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</si>
  <si>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</si>
  <si>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</si>
  <si>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</si>
  <si>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</si>
  <si>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</si>
  <si>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</si>
  <si>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</si>
  <si>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</si>
  <si>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</si>
  <si>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</si>
  <si>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</si>
  <si>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</si>
  <si>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</si>
  <si>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</si>
  <si>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</si>
  <si>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</si>
  <si>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</si>
  <si>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</si>
  <si>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</si>
  <si>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</si>
  <si>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</si>
  <si>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</si>
  <si>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</si>
  <si>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</si>
  <si>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</si>
  <si>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</si>
  <si>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</si>
  <si>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</si>
  <si>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</si>
  <si>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</si>
  <si>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</si>
  <si>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</si>
  <si>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</si>
  <si>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</si>
  <si>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</si>
  <si>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</si>
  <si>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</si>
  <si>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</si>
  <si>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</si>
  <si>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</si>
  <si>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</si>
  <si>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</si>
  <si>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</si>
  <si>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</si>
  <si>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</si>
  <si>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</si>
  <si>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</si>
  <si>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</si>
  <si>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</si>
  <si>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</si>
  <si>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</si>
  <si>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</si>
  <si>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</si>
  <si>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</si>
  <si>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</si>
  <si>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</si>
  <si>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</si>
  <si>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</si>
  <si>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</si>
  <si>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</si>
  <si>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</si>
  <si>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</si>
  <si>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</si>
  <si>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</si>
  <si>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</si>
  <si>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</si>
  <si>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</si>
  <si>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</si>
  <si>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</si>
  <si>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</si>
  <si>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</si>
  <si>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</si>
  <si>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</si>
  <si>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</si>
  <si>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</si>
  <si>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</si>
  <si>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</si>
  <si>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</si>
  <si>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</si>
  <si>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</si>
  <si>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</si>
  <si>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</si>
  <si>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</si>
  <si>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</si>
  <si>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</si>
  <si>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</si>
  <si>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</si>
  <si>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</si>
  <si>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</si>
  <si>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</si>
  <si>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</si>
  <si>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</si>
  <si>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</si>
  <si>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</si>
  <si>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</si>
  <si>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</si>
  <si>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</si>
  <si>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</si>
  <si>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</si>
  <si>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</si>
  <si>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</si>
  <si>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</si>
  <si>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</si>
  <si>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</si>
  <si>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</si>
  <si>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</si>
  <si>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</si>
  <si>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</si>
  <si>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</si>
  <si>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</si>
  <si>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</si>
  <si>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</si>
  <si>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</si>
  <si>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</si>
  <si>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</si>
  <si>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</si>
  <si>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</si>
  <si>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</si>
  <si>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</si>
  <si>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</si>
  <si>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</si>
  <si>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</si>
  <si>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</si>
  <si>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</si>
  <si>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</si>
  <si>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</si>
  <si>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</si>
  <si>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</si>
  <si>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</si>
  <si>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</si>
  <si>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</si>
  <si>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</si>
  <si>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</si>
  <si>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</si>
  <si>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</si>
  <si>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</si>
  <si>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</si>
  <si>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</si>
  <si>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</si>
  <si>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</si>
  <si>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</si>
  <si>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</si>
  <si>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</si>
  <si>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</si>
  <si>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</si>
  <si>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</si>
  <si>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</si>
  <si>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</si>
  <si>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</si>
  <si>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</si>
  <si>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</si>
  <si>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</si>
  <si>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</si>
  <si>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</si>
  <si>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</si>
  <si>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</si>
  <si>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</si>
  <si>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</si>
  <si>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</si>
  <si>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</si>
  <si>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</si>
  <si>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</si>
  <si>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</si>
  <si>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</si>
  <si>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</si>
  <si>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</si>
  <si>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</si>
  <si>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</si>
  <si>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</si>
  <si>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</si>
  <si>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</si>
  <si>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</si>
  <si>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</si>
  <si>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</si>
  <si>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</si>
  <si>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</si>
  <si>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</si>
  <si>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</si>
  <si>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</si>
  <si>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</si>
  <si>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</si>
  <si>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</si>
  <si>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</si>
  <si>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</si>
  <si>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</si>
  <si>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</si>
  <si>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</si>
  <si>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</si>
  <si>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</si>
  <si>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</si>
  <si>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</si>
  <si>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</si>
  <si>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</si>
  <si>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</si>
  <si>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</si>
  <si>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</si>
  <si>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</si>
  <si>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</si>
  <si>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</si>
  <si>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</si>
  <si>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</si>
  <si>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</si>
  <si>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</si>
  <si>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</si>
  <si>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</si>
  <si>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</si>
  <si>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</si>
  <si>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</si>
  <si>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</si>
  <si>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</si>
  <si>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</si>
  <si>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</si>
  <si>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</si>
  <si>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</si>
  <si>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</si>
  <si>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</si>
  <si>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</si>
  <si>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</si>
  <si>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</si>
  <si>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</si>
  <si>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</si>
  <si>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</si>
  <si>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</si>
  <si>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</si>
  <si>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</si>
  <si>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</si>
  <si>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</si>
  <si>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</si>
  <si>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</si>
  <si>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</si>
  <si>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</si>
  <si>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</si>
  <si>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</si>
  <si>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</si>
  <si>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</si>
  <si>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</si>
  <si>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</si>
  <si>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</si>
  <si>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</si>
  <si>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</si>
  <si>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</si>
  <si>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</si>
  <si>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</si>
  <si>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</si>
  <si>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</si>
  <si>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</si>
  <si>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</si>
  <si>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</si>
  <si>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</si>
  <si>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</si>
  <si>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</si>
  <si>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</si>
  <si>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</si>
  <si>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</si>
  <si>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</si>
  <si>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</si>
  <si>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</si>
  <si>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</si>
  <si>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</si>
  <si>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</si>
  <si>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</si>
  <si>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</si>
  <si>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</si>
  <si>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</si>
  <si>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</si>
  <si>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</si>
  <si>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</si>
  <si>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</si>
  <si>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</si>
  <si>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</si>
  <si>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</si>
  <si>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</si>
  <si>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</si>
  <si>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</si>
  <si>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</si>
  <si>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</si>
  <si>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</si>
  <si>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</si>
  <si>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</si>
  <si>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</si>
  <si>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</si>
  <si>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</si>
  <si>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</si>
  <si>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</si>
  <si>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</si>
  <si>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</si>
  <si>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</si>
  <si>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</si>
  <si>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</si>
  <si>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</si>
  <si>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</si>
  <si>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</si>
  <si>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</si>
  <si>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</si>
  <si>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</si>
  <si>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</si>
  <si>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</si>
  <si>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</si>
  <si>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</si>
  <si>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</si>
  <si>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</si>
  <si>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</si>
  <si>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</si>
  <si>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</si>
  <si>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</si>
  <si>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</si>
  <si>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</si>
  <si>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</si>
  <si>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</si>
  <si>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</si>
  <si>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</si>
  <si>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</si>
  <si>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</si>
  <si>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</si>
  <si>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</si>
  <si>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</si>
  <si>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</si>
  <si>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</si>
  <si>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</si>
  <si>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</si>
  <si>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</si>
  <si>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</si>
  <si>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</si>
  <si>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</si>
  <si>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</si>
  <si>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</si>
  <si>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</si>
  <si>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</si>
  <si>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</si>
  <si>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</si>
  <si>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</si>
  <si>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</si>
  <si>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</si>
  <si>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</si>
  <si>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</si>
  <si>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</si>
  <si>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</si>
  <si>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</si>
  <si>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</si>
  <si>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</si>
  <si>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</si>
  <si>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</si>
  <si>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</si>
  <si>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</si>
  <si>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</si>
  <si>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</si>
  <si>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</si>
  <si>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</si>
  <si>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</si>
  <si>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</si>
  <si>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</si>
  <si>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</si>
  <si>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</si>
  <si>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</si>
  <si>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</si>
  <si>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</si>
  <si>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</si>
  <si>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</si>
  <si>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</si>
  <si>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</si>
  <si>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</si>
  <si>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</si>
  <si>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</si>
  <si>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</si>
  <si>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</si>
  <si>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</si>
  <si>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</si>
  <si>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</si>
  <si>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</si>
  <si>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</si>
  <si>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</si>
  <si>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</si>
  <si>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</si>
  <si>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</si>
  <si>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</si>
  <si>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</si>
  <si>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</si>
  <si>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</si>
  <si>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</si>
  <si>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</si>
  <si>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</si>
  <si>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</si>
  <si>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</si>
  <si>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</si>
  <si>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</si>
  <si>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</si>
  <si>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</si>
  <si>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</si>
  <si>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</si>
  <si>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</si>
  <si>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</si>
  <si>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</si>
  <si>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</si>
  <si>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</si>
  <si>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</si>
  <si>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</si>
  <si>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</si>
  <si>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</si>
  <si>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</si>
  <si>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</si>
  <si>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</si>
  <si>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</si>
  <si>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</si>
  <si>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</si>
  <si>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</si>
  <si>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</si>
  <si>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</si>
  <si>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</si>
  <si>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</si>
  <si>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</si>
  <si>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</si>
  <si>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</si>
  <si>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</si>
  <si>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</si>
  <si>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</si>
  <si>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</si>
  <si>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</si>
  <si>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</si>
  <si>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</si>
  <si>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</si>
  <si>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</si>
  <si>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</si>
  <si>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</si>
  <si>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</si>
  <si>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</si>
  <si>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</si>
  <si>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</si>
  <si>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</si>
  <si>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</si>
  <si>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</si>
  <si>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</si>
  <si>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</si>
  <si>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</si>
  <si>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</si>
  <si>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</si>
  <si>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</si>
  <si>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</si>
  <si>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</si>
  <si>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</si>
  <si>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</si>
  <si>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</si>
  <si>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</si>
  <si>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</si>
  <si>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</si>
  <si>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</si>
  <si>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</si>
  <si>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</si>
  <si>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</si>
  <si>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</si>
  <si>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</si>
  <si>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</si>
  <si>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</si>
  <si>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</si>
  <si>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</si>
  <si>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</si>
  <si>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</si>
  <si>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</si>
  <si>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</si>
  <si>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</si>
  <si>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</si>
  <si>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</si>
  <si>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</si>
  <si>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</si>
  <si>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</si>
  <si>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</si>
  <si>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</si>
  <si>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</si>
  <si>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</si>
  <si>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</si>
  <si>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</si>
  <si>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</si>
  <si>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</si>
  <si>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</si>
  <si>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</si>
  <si>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</si>
  <si>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</si>
  <si>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</si>
  <si>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</si>
  <si>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</si>
  <si>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</si>
  <si>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</si>
  <si>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</si>
  <si>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</si>
  <si>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</si>
  <si>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</si>
  <si>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</si>
  <si>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</si>
  <si>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</si>
  <si>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</si>
  <si>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</si>
  <si>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</si>
  <si>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</si>
  <si>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</si>
  <si>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</si>
  <si>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</si>
  <si>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</si>
  <si>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</si>
  <si>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</si>
  <si>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</si>
  <si>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</si>
  <si>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</si>
  <si>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</si>
  <si>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</si>
  <si>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</si>
  <si>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</si>
  <si>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</si>
  <si>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</si>
  <si>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</si>
  <si>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</si>
  <si>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</si>
  <si>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</si>
  <si>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</si>
  <si>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</si>
  <si>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</si>
  <si>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</si>
  <si>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</si>
  <si>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</si>
  <si>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</si>
  <si>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</si>
  <si>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</si>
  <si>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</si>
  <si>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</si>
  <si>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</si>
  <si>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</si>
  <si>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</si>
  <si>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</si>
  <si>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</si>
  <si>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</si>
  <si>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</si>
  <si>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</si>
  <si>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</si>
  <si>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</si>
  <si>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</si>
  <si>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</si>
  <si>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</si>
  <si>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</si>
  <si>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</si>
  <si>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</si>
  <si>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</si>
  <si>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</si>
  <si>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</si>
  <si>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</si>
  <si>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</si>
  <si>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</si>
  <si>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</si>
  <si>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</si>
  <si>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</si>
  <si>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</si>
  <si>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</si>
  <si>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</si>
  <si>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</si>
  <si>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</si>
  <si>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</si>
  <si>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</si>
  <si>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</si>
  <si>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</si>
  <si>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</si>
  <si>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</si>
  <si>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</si>
  <si>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</si>
  <si>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</si>
  <si>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</si>
  <si>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</si>
  <si>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</si>
  <si>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</si>
  <si>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</si>
  <si>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</si>
  <si>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</si>
  <si>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</si>
  <si>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</si>
  <si>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</si>
  <si>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</si>
  <si>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</si>
  <si>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</si>
  <si>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</si>
  <si>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</si>
  <si>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</si>
  <si>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</si>
  <si>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</si>
  <si>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</si>
  <si>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</si>
  <si>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</si>
  <si>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</si>
  <si>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</si>
  <si>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</si>
  <si>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</si>
  <si>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</si>
  <si>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</si>
  <si>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</si>
  <si>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</si>
  <si>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</si>
  <si>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</si>
  <si>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</si>
  <si>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</si>
  <si>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</si>
  <si>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</si>
  <si>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</si>
  <si>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</si>
  <si>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</si>
  <si>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</si>
  <si>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</si>
  <si>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</si>
  <si>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</si>
  <si>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</si>
  <si>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</si>
  <si>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</si>
  <si>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</si>
  <si>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</si>
  <si>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</si>
  <si>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</si>
  <si>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</si>
  <si>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</si>
  <si>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</si>
  <si>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</si>
  <si>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</si>
  <si>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</si>
  <si>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</si>
  <si>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</si>
  <si>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</si>
  <si>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</si>
  <si>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</si>
  <si>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</si>
  <si>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</si>
  <si>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</si>
  <si>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</si>
  <si>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</si>
  <si>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</si>
  <si>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</si>
  <si>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</si>
  <si>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</si>
  <si>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</si>
  <si>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</si>
  <si>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</si>
  <si>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</si>
  <si>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</si>
  <si>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</si>
  <si>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</si>
  <si>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</si>
  <si>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</si>
  <si>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</si>
  <si>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</si>
  <si>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</si>
  <si>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</si>
  <si>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</si>
  <si>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</si>
  <si>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</si>
  <si>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</si>
  <si>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</si>
  <si>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</si>
  <si>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</si>
  <si>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</si>
  <si>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</si>
  <si>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</si>
  <si>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</si>
  <si>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</si>
  <si>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</si>
  <si>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</si>
  <si>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</si>
  <si>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</si>
  <si>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</si>
  <si>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</si>
  <si>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</si>
  <si>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</si>
  <si>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</si>
  <si>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</si>
  <si>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</si>
  <si>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</si>
  <si>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</si>
  <si>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</si>
  <si>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</si>
  <si>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</si>
  <si>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</si>
  <si>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</si>
  <si>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</si>
  <si>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</si>
  <si>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</si>
  <si>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</si>
  <si>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</si>
  <si>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</si>
  <si>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</si>
  <si>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</si>
  <si>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</si>
  <si>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</si>
  <si>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</si>
  <si>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</si>
  <si>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</si>
  <si>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</si>
  <si>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</si>
  <si>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</si>
  <si>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</si>
  <si>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</si>
  <si>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</si>
  <si>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</si>
  <si>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</si>
  <si>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</si>
  <si>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</si>
  <si>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</si>
  <si>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</si>
  <si>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</si>
  <si>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</si>
  <si>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</si>
  <si>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</si>
  <si>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</si>
  <si>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</si>
  <si>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</si>
  <si>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</si>
  <si>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</si>
  <si>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</si>
  <si>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</si>
  <si>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</si>
  <si>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</si>
  <si>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</si>
  <si>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</si>
  <si>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</si>
  <si>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</si>
  <si>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</si>
  <si>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</si>
  <si>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</si>
  <si>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</si>
  <si>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</si>
  <si>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</si>
  <si>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</si>
  <si>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</si>
  <si>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</si>
  <si>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</si>
  <si>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</si>
  <si>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</si>
  <si>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</si>
  <si>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</si>
  <si>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</si>
  <si>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</si>
  <si>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</si>
  <si>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</si>
  <si>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</si>
  <si>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</si>
  <si>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</si>
  <si>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</si>
  <si>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</si>
  <si>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</si>
  <si>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</si>
  <si>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</si>
  <si>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</si>
  <si>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</si>
  <si>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</si>
  <si>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</si>
  <si>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</si>
  <si>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</si>
  <si>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</si>
  <si>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</si>
  <si>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</si>
  <si>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</si>
  <si>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</si>
  <si>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</si>
  <si>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</si>
  <si>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</si>
  <si>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</si>
  <si>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</si>
  <si>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</si>
  <si>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</si>
  <si>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</si>
  <si>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</si>
  <si>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</si>
  <si>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</si>
  <si>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</si>
  <si>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</si>
  <si>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</si>
  <si>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</si>
  <si>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</si>
  <si>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</si>
  <si>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</si>
  <si>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</si>
  <si>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</si>
  <si>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</si>
  <si>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</si>
  <si>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</si>
  <si>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</si>
  <si>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</si>
  <si>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</si>
  <si>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</si>
  <si>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</si>
  <si>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</si>
  <si>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</si>
  <si>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</si>
  <si>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</si>
  <si>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</si>
  <si>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</si>
  <si>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</si>
  <si>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</si>
  <si>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</si>
  <si>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</si>
  <si>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</si>
  <si>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</si>
  <si>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</si>
  <si>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</si>
  <si>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</si>
  <si>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</si>
  <si>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</si>
  <si>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</si>
  <si>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</si>
  <si>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</si>
  <si>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</si>
  <si>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</si>
  <si>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</si>
  <si>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</si>
  <si>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</si>
  <si>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</si>
  <si>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</si>
  <si>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</si>
  <si>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</si>
  <si>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</si>
  <si>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</si>
  <si>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</si>
  <si>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</si>
  <si>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</si>
  <si>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</si>
  <si>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</si>
  <si>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</si>
  <si>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</si>
  <si>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</si>
  <si>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</si>
  <si>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</si>
  <si>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</si>
  <si>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</si>
  <si>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</si>
  <si>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</si>
  <si>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</si>
  <si>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</si>
  <si>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</si>
  <si>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</si>
  <si>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</si>
  <si>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</si>
  <si>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</si>
  <si>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</si>
  <si>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</si>
  <si>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</si>
  <si>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</si>
  <si>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</si>
  <si>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</si>
  <si>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</si>
  <si>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</si>
  <si>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</si>
  <si>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</si>
  <si>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</si>
  <si>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</si>
  <si>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</si>
  <si>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</si>
  <si>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</si>
  <si>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</si>
  <si>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</si>
  <si>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</si>
  <si>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</si>
  <si>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</si>
  <si>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</si>
  <si>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</si>
  <si>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</si>
  <si>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</si>
  <si>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</si>
  <si>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</si>
  <si>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</si>
  <si>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</si>
  <si>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</si>
  <si>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</si>
  <si>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</si>
  <si>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</si>
  <si>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</si>
  <si>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</si>
  <si>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</si>
  <si>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</si>
  <si>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</si>
  <si>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</si>
  <si>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</si>
  <si>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</si>
  <si>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</si>
  <si>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</si>
  <si>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</si>
  <si>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</si>
  <si>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</si>
  <si>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</si>
  <si>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</si>
  <si>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</si>
  <si>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</si>
  <si>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</si>
  <si>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</si>
  <si>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</si>
  <si>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</si>
  <si>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</si>
  <si>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</si>
  <si>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</si>
  <si>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</si>
  <si>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</si>
  <si>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</si>
  <si>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</si>
  <si>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</si>
  <si>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</si>
  <si>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</si>
  <si>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</si>
  <si>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</si>
  <si>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</si>
  <si>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</si>
  <si>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</si>
  <si>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</si>
  <si>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</si>
  <si>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</si>
  <si>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</si>
  <si>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</si>
  <si>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</si>
  <si>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</si>
  <si>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</si>
  <si>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</si>
  <si>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</si>
  <si>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</si>
  <si>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</si>
  <si>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</si>
  <si>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</si>
  <si>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</si>
  <si>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</si>
  <si>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</si>
  <si>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</si>
  <si>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</si>
  <si>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</si>
  <si>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</si>
  <si>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</si>
  <si>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</si>
  <si>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</si>
  <si>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</si>
  <si>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</si>
  <si>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</si>
  <si>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</si>
  <si>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</si>
  <si>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</si>
  <si>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</si>
  <si>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</si>
  <si>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</si>
  <si>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</si>
  <si>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</si>
  <si>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</si>
  <si>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</si>
  <si>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</si>
  <si>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</si>
  <si>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</si>
  <si>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</si>
  <si>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</si>
  <si>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</si>
  <si>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</si>
  <si>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</si>
  <si>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</si>
  <si>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</si>
  <si>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</si>
  <si>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</si>
  <si>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</si>
  <si>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</si>
  <si>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</si>
  <si>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</si>
  <si>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</si>
  <si>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</si>
  <si>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</si>
  <si>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</si>
  <si>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</si>
  <si>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</si>
  <si>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</si>
  <si>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</si>
  <si>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</si>
  <si>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</si>
  <si>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</si>
  <si>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</si>
  <si>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</si>
  <si>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</si>
  <si>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</si>
  <si>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</si>
  <si>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</si>
  <si>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</si>
  <si>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</si>
  <si>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</si>
  <si>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</si>
  <si>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</si>
  <si>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</si>
  <si>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</si>
  <si>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</si>
  <si>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</si>
  <si>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</si>
  <si>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</si>
  <si>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</si>
  <si>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</si>
  <si>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</si>
  <si>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</si>
  <si>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</si>
  <si>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</si>
  <si>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</si>
  <si>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</si>
  <si>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</si>
  <si>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</si>
  <si>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</si>
  <si>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</si>
  <si>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</si>
  <si>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</si>
  <si>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</si>
  <si>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</si>
  <si>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</si>
  <si>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</si>
  <si>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</si>
  <si>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</si>
  <si>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</si>
  <si>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</si>
  <si>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</si>
  <si>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</si>
  <si>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</si>
  <si>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</si>
  <si>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</si>
  <si>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</si>
  <si>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</si>
  <si>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</si>
  <si>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</si>
  <si>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</si>
  <si>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</si>
  <si>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</si>
  <si>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</si>
  <si>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</si>
  <si>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</si>
  <si>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</si>
  <si>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</si>
  <si>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</si>
  <si>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</si>
  <si>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</si>
  <si>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</si>
  <si>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</si>
  <si>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</si>
  <si>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</si>
  <si>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</si>
  <si>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</si>
  <si>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</si>
  <si>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</si>
  <si>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</si>
  <si>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</si>
  <si>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</si>
  <si>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</si>
  <si>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</si>
  <si>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</si>
  <si>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</si>
  <si>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</si>
  <si>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</si>
  <si>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</si>
  <si>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</si>
  <si>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</si>
  <si>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</si>
  <si>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</si>
  <si>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</si>
  <si>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</si>
  <si>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</si>
  <si>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</si>
  <si>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</si>
  <si>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</si>
  <si>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</si>
  <si>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</si>
  <si>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</si>
  <si>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</si>
  <si>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</si>
  <si>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</si>
  <si>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</si>
  <si>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</si>
  <si>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</si>
  <si>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</si>
  <si>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</si>
  <si>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</si>
  <si>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</si>
  <si>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</si>
  <si>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</si>
  <si>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</si>
  <si>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</si>
  <si>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</si>
  <si>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</si>
  <si>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</si>
  <si>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</si>
  <si>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</si>
  <si>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</si>
  <si>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</si>
  <si>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</si>
  <si>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</si>
  <si>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</si>
  <si>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</si>
  <si>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</si>
  <si>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</si>
  <si>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</si>
  <si>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</si>
  <si>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</si>
  <si>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</si>
  <si>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</si>
  <si>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</si>
  <si>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</si>
  <si>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</si>
  <si>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</si>
  <si>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</si>
  <si>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</si>
  <si>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</si>
  <si>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</si>
  <si>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</si>
  <si>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</si>
  <si>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</si>
  <si>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</si>
  <si>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</si>
  <si>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</si>
  <si>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</si>
  <si>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</si>
  <si>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</si>
  <si>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</si>
  <si>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</si>
  <si>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</si>
  <si>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</si>
  <si>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</si>
  <si>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</si>
  <si>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</si>
  <si>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</si>
  <si>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</si>
  <si>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</si>
  <si>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</si>
  <si>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</si>
  <si>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</si>
  <si>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</si>
  <si>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</si>
  <si>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</si>
  <si>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</si>
  <si>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</si>
  <si>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</si>
  <si>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</si>
  <si>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</si>
  <si>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</si>
  <si>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</si>
  <si>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</si>
  <si>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</si>
  <si>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</si>
  <si>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</si>
  <si>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</si>
  <si>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</si>
  <si>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</si>
  <si>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</si>
  <si>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</si>
  <si>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</si>
  <si>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</si>
  <si>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</si>
  <si>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</si>
  <si>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</si>
  <si>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</si>
  <si>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</si>
  <si>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</si>
  <si>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</si>
  <si>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</si>
  <si>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</si>
  <si>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</si>
  <si>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</si>
  <si>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</si>
  <si>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</si>
  <si>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</si>
  <si>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</si>
  <si>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</si>
  <si>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</si>
  <si>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</si>
  <si>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</si>
  <si>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</si>
  <si>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</si>
  <si>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</si>
  <si>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</si>
  <si>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</si>
  <si>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</si>
  <si>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</si>
  <si>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</si>
  <si>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</si>
  <si>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</si>
  <si>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</si>
  <si>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</si>
  <si>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</si>
  <si>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</si>
  <si>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</si>
  <si>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</si>
  <si>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</si>
  <si>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</si>
  <si>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</si>
  <si>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</si>
  <si>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</si>
  <si>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</si>
  <si>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</si>
  <si>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</si>
  <si>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</si>
  <si>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</si>
  <si>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</si>
  <si>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</si>
  <si>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</si>
  <si>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</si>
  <si>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</si>
  <si>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</si>
  <si>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</si>
  <si>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</si>
  <si>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</si>
  <si>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</si>
  <si>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</si>
  <si>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</si>
  <si>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</si>
  <si>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</si>
  <si>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</si>
  <si>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</si>
  <si>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</si>
  <si>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</si>
  <si>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</si>
  <si>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</si>
  <si>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</si>
  <si>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</si>
  <si>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</si>
  <si>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</si>
  <si>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</si>
  <si>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</si>
  <si>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</si>
  <si>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</si>
  <si>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</si>
  <si>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</si>
  <si>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</si>
  <si>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</si>
  <si>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</si>
  <si>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</si>
  <si>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</si>
  <si>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</si>
  <si>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</si>
  <si>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</si>
  <si>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</si>
  <si>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</si>
  <si>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</si>
  <si>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</si>
  <si>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</si>
  <si>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</si>
  <si>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</si>
  <si>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</si>
  <si>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</si>
  <si>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</si>
  <si>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</si>
  <si>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</si>
  <si>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</si>
  <si>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</si>
  <si>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</si>
  <si>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</si>
  <si>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</si>
  <si>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</si>
  <si>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</si>
  <si>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</si>
  <si>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</si>
  <si>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</si>
  <si>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</si>
  <si>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</si>
  <si>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</si>
  <si>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</si>
  <si>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</si>
  <si>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</si>
  <si>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</si>
  <si>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</si>
  <si>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</si>
  <si>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</si>
  <si>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</si>
  <si>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</si>
  <si>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</si>
  <si>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</si>
  <si>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</si>
  <si>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</si>
  <si>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</si>
  <si>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</si>
  <si>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</si>
  <si>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</si>
  <si>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</si>
  <si>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</si>
  <si>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</si>
  <si>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</si>
  <si>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</si>
  <si>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</si>
  <si>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</si>
  <si>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</si>
  <si>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</si>
  <si>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</si>
  <si>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</si>
  <si>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</si>
  <si>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</si>
  <si>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</si>
  <si>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</si>
  <si>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</si>
  <si>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</si>
  <si>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</si>
  <si>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</si>
  <si>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</si>
  <si>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</si>
  <si>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</si>
  <si>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</si>
  <si>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</si>
  <si>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</si>
  <si>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</si>
  <si>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</si>
  <si>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</si>
  <si>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</si>
  <si>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</si>
  <si>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</si>
  <si>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</si>
  <si>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</si>
  <si>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</si>
  <si>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</si>
  <si>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</si>
  <si>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</si>
  <si>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</si>
  <si>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</si>
  <si>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</si>
  <si>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</si>
  <si>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</si>
  <si>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</si>
  <si>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</si>
  <si>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</si>
  <si>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</si>
  <si>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</si>
  <si>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</si>
  <si>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</si>
  <si>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</si>
  <si>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</si>
  <si>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</si>
  <si>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</si>
  <si>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</si>
  <si>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</si>
  <si>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</si>
  <si>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</si>
  <si>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</si>
  <si>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</si>
  <si>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</si>
  <si>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</si>
  <si>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</si>
  <si>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</si>
  <si>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</si>
  <si>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</si>
  <si>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</si>
  <si>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</si>
  <si>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</si>
  <si>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</si>
  <si>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</si>
  <si>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</si>
  <si>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</si>
  <si>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</si>
  <si>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</si>
  <si>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</si>
  <si>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</si>
  <si>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</si>
  <si>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</si>
  <si>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</si>
  <si>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</si>
  <si>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</si>
  <si>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</si>
  <si>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</si>
  <si>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</si>
  <si>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</si>
  <si>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</si>
  <si>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</si>
  <si>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</si>
  <si>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</si>
  <si>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</si>
  <si>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</si>
  <si>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</si>
  <si>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</si>
  <si>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</si>
  <si>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</si>
  <si>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</si>
  <si>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</si>
  <si>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</si>
  <si>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</si>
  <si>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</si>
  <si>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</si>
  <si>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</si>
  <si>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</si>
  <si>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</si>
  <si>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</si>
  <si>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</si>
  <si>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</si>
  <si>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</si>
  <si>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</si>
  <si>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</si>
  <si>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</si>
  <si>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</si>
  <si>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</si>
  <si>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</si>
  <si>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</si>
  <si>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</si>
  <si>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</si>
  <si>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</si>
  <si>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</si>
  <si>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</si>
  <si>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</si>
  <si>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</si>
  <si>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</si>
  <si>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</si>
  <si>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</si>
  <si>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</si>
  <si>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</si>
  <si>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</si>
  <si>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</si>
  <si>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</si>
  <si>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</si>
  <si>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</si>
  <si>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</si>
  <si>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</si>
  <si>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</si>
  <si>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</si>
  <si>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</si>
  <si>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</si>
  <si>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</si>
  <si>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</si>
  <si>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</si>
  <si>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</si>
  <si>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</si>
  <si>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</si>
  <si>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</si>
  <si>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</si>
  <si>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</si>
  <si>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</si>
  <si>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</si>
  <si>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</si>
  <si>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</si>
  <si>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</si>
  <si>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</si>
  <si>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</si>
  <si>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</si>
  <si>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</si>
  <si>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</si>
  <si>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</si>
  <si>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</si>
  <si>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</si>
  <si>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</si>
  <si>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</si>
  <si>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</si>
  <si>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</si>
  <si>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</si>
  <si>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</si>
  <si>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</si>
  <si>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</si>
  <si>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</si>
  <si>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</si>
  <si>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</si>
  <si>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</si>
  <si>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</si>
  <si>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</si>
  <si>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</si>
  <si>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</si>
  <si>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</si>
  <si>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</si>
  <si>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</si>
  <si>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</si>
  <si>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</si>
  <si>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</si>
  <si>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</si>
  <si>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</si>
  <si>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</si>
  <si>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</si>
  <si>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</si>
  <si>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</si>
  <si>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</si>
  <si>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</si>
  <si>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</si>
  <si>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</si>
  <si>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</si>
  <si>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</si>
  <si>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</si>
  <si>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</si>
  <si>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</si>
  <si>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</si>
  <si>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</si>
  <si>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</si>
  <si>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</si>
  <si>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</si>
  <si>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</si>
  <si>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</si>
  <si>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</si>
  <si>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</si>
  <si>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</si>
  <si>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</si>
  <si>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</si>
  <si>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</si>
  <si>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</si>
  <si>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</si>
  <si>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</si>
  <si>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</si>
  <si>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</si>
  <si>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</si>
  <si>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</si>
  <si>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</si>
  <si>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</si>
  <si>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</si>
  <si>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</si>
  <si>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</si>
  <si>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</si>
  <si>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</si>
  <si>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</si>
  <si>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</si>
  <si>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</si>
  <si>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</si>
  <si>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</si>
  <si>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</si>
  <si>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</si>
  <si>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</si>
  <si>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</si>
  <si>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</si>
  <si>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</si>
  <si>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</si>
  <si>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</si>
  <si>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</si>
  <si>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</si>
  <si>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</si>
  <si>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</si>
  <si>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</si>
  <si>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</si>
  <si>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</si>
  <si>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</si>
  <si>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</si>
  <si>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</si>
  <si>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</si>
  <si>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</si>
  <si>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</si>
  <si>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</si>
  <si>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</si>
  <si>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</si>
  <si>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</si>
  <si>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</si>
  <si>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</si>
  <si>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</si>
  <si>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</si>
  <si>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</si>
  <si>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</si>
  <si>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</si>
  <si>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</si>
  <si>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</si>
  <si>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</si>
  <si>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</si>
  <si>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</si>
  <si>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</si>
  <si>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</si>
  <si>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</si>
  <si>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</si>
  <si>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</si>
  <si>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</si>
  <si>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</si>
  <si>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</si>
  <si>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</si>
  <si>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</si>
  <si>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</si>
  <si>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</si>
  <si>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</si>
  <si>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</si>
  <si>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</si>
  <si>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</si>
  <si>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</si>
  <si>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</si>
  <si>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</si>
  <si>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</si>
  <si>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</si>
  <si>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</si>
  <si>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</si>
  <si>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</si>
  <si>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</si>
  <si>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</si>
  <si>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</si>
  <si>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</si>
  <si>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</si>
  <si>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</si>
  <si>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</si>
  <si>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</si>
  <si>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</si>
  <si>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</si>
  <si>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</si>
  <si>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</si>
  <si>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</si>
  <si>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</si>
  <si>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</si>
  <si>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</si>
  <si>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</si>
  <si>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</si>
  <si>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</si>
  <si>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</si>
  <si>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</si>
  <si>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</si>
  <si>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</si>
  <si>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</si>
  <si>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</si>
  <si>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</si>
  <si>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</si>
  <si>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</si>
  <si>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</si>
  <si>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</si>
  <si>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</si>
  <si>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</si>
  <si>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</si>
  <si>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</si>
  <si>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</si>
  <si>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</si>
  <si>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</si>
  <si>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</si>
  <si>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</si>
  <si>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</si>
  <si>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</si>
  <si>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</si>
  <si>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</si>
  <si>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</si>
  <si>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</si>
  <si>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</si>
  <si>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</si>
  <si>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</si>
  <si>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</si>
  <si>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</si>
  <si>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</si>
  <si>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</si>
  <si>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</si>
  <si>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</si>
  <si>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</si>
  <si>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</si>
  <si>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</si>
  <si>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</si>
  <si>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</si>
  <si>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</si>
  <si>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</si>
  <si>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</si>
  <si>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</si>
  <si>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</si>
  <si>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</si>
  <si>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</si>
  <si>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</si>
  <si>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</si>
  <si>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</si>
  <si>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</si>
  <si>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</si>
  <si>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</si>
  <si>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</si>
  <si>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</si>
  <si>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</si>
  <si>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</si>
  <si>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</si>
  <si>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</si>
  <si>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</si>
  <si>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</si>
  <si>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</si>
  <si>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</si>
  <si>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</si>
  <si>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</si>
  <si>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</si>
  <si>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</si>
  <si>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</si>
  <si>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</si>
  <si>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</si>
  <si>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</si>
  <si>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</si>
  <si>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</si>
  <si>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</si>
  <si>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</si>
  <si>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</si>
  <si>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</si>
  <si>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</si>
  <si>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</si>
  <si>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</si>
  <si>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</si>
  <si>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</si>
  <si>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</si>
  <si>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</si>
  <si>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</si>
  <si>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</si>
  <si>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</si>
  <si>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</si>
  <si>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</si>
  <si>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</si>
  <si>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</si>
  <si>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</si>
  <si>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</si>
  <si>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</si>
  <si>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</si>
  <si>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</si>
  <si>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</si>
  <si>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</si>
  <si>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</si>
  <si>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</si>
  <si>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</si>
  <si>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</si>
  <si>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</si>
  <si>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</si>
  <si>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</si>
  <si>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</si>
  <si>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</si>
  <si>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</si>
  <si>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</si>
  <si>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</si>
  <si>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</si>
  <si>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</si>
  <si>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</si>
  <si>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</si>
  <si>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</si>
  <si>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</si>
  <si>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</si>
  <si>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</si>
  <si>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</si>
  <si>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</si>
  <si>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</si>
  <si>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</si>
  <si>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</si>
  <si>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</si>
  <si>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</si>
  <si>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</si>
  <si>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</si>
  <si>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</si>
  <si>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</si>
  <si>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</si>
  <si>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</si>
  <si>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</si>
  <si>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</si>
  <si>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</si>
  <si>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</si>
  <si>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</si>
  <si>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</si>
  <si>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</si>
  <si>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</si>
  <si>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</si>
  <si>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</si>
  <si>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</si>
  <si>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</si>
  <si>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</si>
  <si>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</si>
  <si>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</si>
  <si>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</si>
  <si>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</si>
  <si>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</si>
  <si>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</si>
  <si>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</si>
  <si>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</si>
  <si>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</si>
  <si>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</si>
  <si>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</si>
  <si>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</si>
  <si>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</si>
  <si>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</si>
  <si>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</si>
  <si>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</si>
  <si>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</si>
  <si>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</si>
  <si>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</si>
  <si>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</si>
  <si>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</si>
  <si>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</si>
  <si>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</si>
  <si>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</si>
  <si>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</si>
  <si>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</si>
  <si>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</si>
  <si>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</si>
  <si>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</si>
  <si>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</si>
  <si>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</si>
  <si>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</si>
  <si>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</si>
  <si>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</si>
  <si>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</si>
  <si>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</si>
  <si>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</si>
  <si>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</si>
  <si>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</si>
  <si>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</si>
  <si>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</si>
  <si>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</si>
  <si>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</si>
  <si>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</si>
  <si>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</si>
  <si>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</si>
  <si>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</si>
  <si>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</si>
  <si>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</si>
  <si>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</si>
  <si>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</si>
  <si>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</si>
  <si>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</si>
  <si>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</si>
  <si>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</si>
  <si>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</si>
  <si>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</si>
  <si>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</si>
  <si>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</si>
  <si>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</si>
  <si>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</si>
  <si>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</si>
  <si>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</si>
  <si>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</si>
  <si>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</si>
  <si>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</si>
  <si>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</si>
  <si>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</si>
  <si>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</si>
  <si>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</si>
  <si>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</si>
  <si>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</si>
  <si>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</si>
  <si>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</si>
  <si>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</si>
  <si>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</si>
  <si>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</si>
  <si>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</si>
  <si>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</si>
  <si>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</si>
  <si>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</si>
  <si>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</si>
  <si>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</si>
  <si>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</si>
  <si>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</si>
  <si>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</si>
  <si>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</si>
  <si>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</si>
  <si>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</si>
  <si>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</si>
  <si>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</si>
  <si>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</si>
  <si>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</si>
  <si>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</si>
  <si>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</si>
  <si>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</si>
  <si>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</si>
  <si>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</si>
  <si>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</si>
  <si>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</si>
  <si>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</si>
  <si>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</si>
  <si>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</si>
  <si>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</si>
  <si>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</si>
  <si>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</si>
  <si>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</si>
  <si>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</si>
  <si>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</si>
  <si>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</si>
  <si>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</si>
  <si>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</si>
  <si>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</si>
  <si>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</si>
  <si>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</si>
  <si>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</si>
  <si>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</si>
  <si>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</si>
  <si>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</si>
  <si>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</si>
  <si>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</si>
  <si>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</si>
  <si>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</si>
  <si>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</si>
  <si>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</si>
  <si>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</si>
  <si>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</si>
  <si>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</si>
  <si>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</si>
  <si>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</si>
  <si>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</si>
  <si>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</si>
  <si>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</si>
  <si>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</si>
  <si>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</si>
  <si>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</si>
  <si>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</si>
  <si>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</si>
  <si>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</si>
  <si>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</si>
  <si>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</si>
  <si>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</si>
  <si>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</si>
  <si>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</si>
  <si>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</si>
  <si>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</si>
  <si>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</si>
  <si>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</si>
  <si>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</si>
  <si>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</si>
  <si>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</si>
  <si>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</si>
  <si>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</si>
  <si>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</si>
  <si>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</si>
  <si>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</si>
  <si>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</si>
  <si>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</si>
  <si>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</si>
  <si>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</si>
  <si>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</si>
  <si>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</si>
  <si>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</si>
  <si>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</si>
  <si>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</si>
  <si>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</si>
  <si>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</si>
  <si>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</si>
  <si>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</si>
  <si>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</si>
  <si>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</si>
  <si>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</si>
  <si>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</si>
  <si>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</si>
  <si>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</si>
  <si>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</si>
  <si>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</si>
  <si>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</si>
  <si>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</si>
  <si>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</si>
  <si>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</si>
  <si>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</si>
  <si>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</si>
  <si>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</si>
  <si>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</si>
  <si>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</si>
  <si>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</si>
  <si>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</si>
  <si>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</si>
  <si>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</si>
  <si>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</si>
  <si>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</si>
  <si>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</si>
  <si>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</si>
  <si>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</si>
  <si>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</si>
  <si>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</si>
  <si>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</si>
  <si>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</si>
  <si>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</si>
  <si>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</si>
  <si>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</si>
  <si>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</si>
  <si>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</si>
  <si>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</si>
  <si>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</si>
  <si>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</si>
  <si>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</si>
  <si>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</si>
  <si>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</si>
  <si>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</si>
  <si>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</si>
  <si>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</si>
  <si>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</si>
  <si>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</si>
  <si>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</si>
  <si>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</si>
  <si>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</si>
  <si>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</si>
  <si>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</si>
  <si>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</si>
  <si>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</si>
  <si>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</si>
  <si>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</si>
  <si>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</si>
  <si>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</si>
  <si>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</si>
  <si>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</si>
  <si>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</si>
  <si>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</si>
  <si>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</si>
  <si>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</si>
  <si>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</si>
  <si>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</si>
  <si>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</si>
  <si>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</si>
  <si>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</si>
  <si>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</si>
  <si>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</si>
  <si>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</si>
  <si>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</si>
  <si>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</si>
  <si>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</si>
  <si>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</si>
  <si>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</si>
  <si>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</si>
  <si>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</si>
  <si>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</si>
  <si>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</si>
  <si>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</si>
  <si>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</si>
  <si>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</si>
  <si>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</si>
  <si>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</si>
  <si>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</si>
  <si>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</si>
  <si>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</si>
  <si>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</si>
  <si>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</si>
  <si>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</si>
  <si>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</si>
  <si>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</si>
  <si>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</si>
  <si>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</si>
  <si>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</si>
  <si>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</si>
  <si>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</si>
  <si>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</si>
  <si>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</si>
  <si>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</si>
  <si>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</si>
  <si>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</si>
  <si>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</si>
  <si>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</si>
  <si>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</si>
  <si>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</si>
  <si>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</si>
  <si>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</si>
  <si>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</si>
  <si>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</si>
  <si>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</si>
  <si>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</si>
  <si>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</si>
  <si>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</si>
  <si>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</si>
  <si>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</si>
  <si>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</si>
  <si>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</si>
  <si>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</si>
  <si>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</si>
  <si>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</si>
  <si>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</si>
  <si>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</si>
  <si>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</si>
  <si>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</si>
  <si>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</si>
  <si>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</si>
  <si>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</si>
  <si>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</si>
  <si>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</si>
  <si>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</si>
  <si>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</si>
  <si>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</si>
  <si>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</si>
  <si>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</si>
  <si>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</si>
  <si>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</si>
  <si>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</si>
  <si>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</si>
  <si>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</si>
  <si>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</si>
  <si>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</si>
  <si>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</si>
  <si>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</si>
  <si>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</si>
  <si>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</si>
  <si>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</si>
  <si>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</si>
  <si>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</si>
  <si>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</si>
  <si>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</si>
  <si>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</si>
  <si>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</si>
  <si>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</si>
  <si>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</si>
  <si>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</si>
  <si>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</si>
  <si>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</si>
  <si>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</si>
  <si>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</si>
  <si>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</si>
  <si>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</si>
  <si>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</si>
  <si>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</si>
  <si>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</si>
  <si>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</si>
  <si>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</si>
  <si>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</si>
  <si>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</si>
  <si>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</si>
  <si>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</si>
  <si>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</si>
  <si>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</si>
  <si>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</si>
  <si>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</si>
  <si>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</si>
  <si>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</si>
  <si>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</si>
  <si>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</si>
  <si>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</si>
  <si>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</si>
  <si>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</si>
  <si>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</si>
  <si>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</si>
  <si>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</si>
  <si>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</si>
  <si>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</si>
  <si>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</si>
  <si>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</si>
  <si>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</si>
  <si>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</si>
  <si>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</si>
  <si>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</si>
  <si>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</si>
  <si>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</si>
  <si>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</si>
  <si>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</si>
  <si>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</si>
  <si>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</si>
  <si>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</si>
  <si>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</si>
  <si>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</si>
  <si>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</si>
  <si>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</si>
  <si>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</si>
  <si>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</si>
  <si>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</si>
  <si>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</si>
  <si>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</si>
  <si>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</si>
  <si>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</si>
  <si>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</si>
  <si>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</si>
  <si>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</si>
  <si>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</si>
  <si>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</si>
  <si>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</si>
  <si>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</si>
  <si>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</si>
  <si>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</si>
  <si>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</si>
  <si>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</si>
  <si>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</si>
  <si>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</si>
  <si>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</si>
  <si>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</si>
  <si>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</si>
  <si>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</si>
  <si>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</si>
  <si>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</si>
  <si>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</si>
  <si>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</si>
  <si>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</si>
  <si>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</si>
  <si>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</si>
  <si>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</si>
  <si>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</si>
  <si>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</si>
  <si>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</si>
  <si>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</si>
  <si>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</si>
  <si>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</si>
  <si>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</si>
  <si>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</si>
  <si>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</si>
  <si>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</si>
  <si>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</si>
  <si>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</si>
  <si>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</si>
  <si>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</si>
  <si>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</si>
  <si>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</si>
  <si>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</si>
  <si>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</si>
  <si>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</si>
  <si>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</si>
  <si>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</si>
  <si>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</si>
  <si>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</si>
  <si>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</si>
  <si>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</si>
  <si>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</si>
  <si>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</si>
  <si>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</si>
  <si>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</si>
  <si>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</si>
  <si>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</si>
  <si>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</si>
  <si>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</si>
  <si>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</si>
  <si>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</si>
  <si>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</si>
  <si>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</si>
  <si>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</si>
  <si>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</si>
  <si>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</si>
  <si>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</si>
  <si>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</si>
  <si>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</si>
  <si>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</si>
  <si>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</si>
  <si>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</si>
  <si>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</si>
  <si>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</si>
  <si>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</si>
  <si>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</si>
  <si>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</si>
  <si>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</si>
  <si>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</si>
  <si>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</si>
  <si>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</si>
  <si>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</si>
  <si>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</si>
  <si>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</si>
  <si>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</si>
  <si>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</si>
  <si>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</si>
  <si>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</si>
  <si>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</si>
  <si>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</si>
  <si>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</si>
  <si>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</si>
  <si>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</si>
  <si>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</si>
  <si>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</si>
  <si>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</si>
  <si>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</si>
  <si>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</si>
  <si>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</si>
  <si>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</si>
  <si>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</si>
  <si>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</si>
  <si>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</si>
  <si>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</si>
  <si>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</si>
  <si>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</si>
  <si>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</si>
  <si>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</si>
  <si>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</si>
  <si>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</si>
  <si>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</si>
  <si>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</si>
  <si>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</si>
  <si>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</si>
  <si>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</si>
  <si>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</si>
  <si>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</si>
  <si>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</si>
  <si>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</si>
  <si>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</si>
  <si>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</si>
  <si>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</si>
  <si>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</si>
  <si>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</si>
  <si>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</si>
  <si>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</si>
  <si>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</si>
  <si>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</si>
  <si>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</si>
  <si>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</si>
  <si>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</si>
  <si>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</si>
  <si>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</si>
  <si>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</si>
  <si>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</si>
  <si>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</si>
  <si>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</si>
  <si>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</si>
  <si>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</si>
  <si>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</si>
  <si>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</si>
  <si>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</si>
  <si>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</si>
  <si>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</si>
  <si>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</si>
  <si>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</si>
  <si>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</si>
  <si>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</si>
  <si>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</si>
  <si>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</si>
  <si>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</si>
  <si>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</si>
  <si>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</si>
  <si>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</si>
  <si>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</si>
  <si>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</si>
  <si>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</si>
  <si>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</si>
  <si>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</si>
  <si>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</si>
  <si>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</si>
  <si>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</si>
  <si>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</si>
  <si>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</si>
  <si>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</si>
  <si>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</si>
  <si>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</si>
  <si>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</si>
  <si>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</si>
  <si>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</si>
  <si>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</si>
  <si>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</si>
  <si>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</si>
  <si>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</si>
  <si>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</si>
  <si>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</si>
  <si>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</si>
  <si>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</si>
  <si>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</si>
  <si>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</si>
  <si>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</si>
  <si>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</si>
  <si>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</si>
  <si>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</si>
  <si>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</si>
  <si>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</si>
  <si>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</si>
  <si>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</si>
  <si>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</si>
  <si>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</si>
  <si>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</si>
  <si>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</si>
  <si>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</si>
  <si>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</si>
  <si>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</si>
  <si>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</si>
  <si>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</si>
  <si>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</si>
  <si>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</si>
  <si>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</si>
  <si>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</si>
  <si>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</si>
  <si>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</si>
  <si>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</si>
  <si>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</si>
  <si>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</si>
  <si>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</si>
  <si>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</si>
  <si>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</si>
  <si>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</si>
  <si>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</si>
  <si>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</si>
  <si>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</si>
  <si>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</si>
  <si>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</si>
  <si>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</si>
  <si>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</si>
  <si>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</si>
  <si>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</si>
  <si>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</si>
  <si>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</si>
  <si>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</si>
  <si>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</si>
  <si>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</si>
  <si>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</si>
  <si>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</si>
  <si>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</si>
  <si>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</si>
  <si>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</si>
  <si>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</si>
  <si>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</si>
  <si>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</si>
  <si>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</si>
  <si>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</si>
  <si>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</si>
  <si>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</si>
  <si>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</si>
  <si>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</si>
  <si>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</si>
  <si>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</si>
  <si>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</si>
  <si>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</si>
  <si>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</si>
  <si>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</si>
  <si>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</si>
  <si>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</si>
  <si>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</si>
  <si>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</si>
  <si>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</si>
  <si>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</si>
  <si>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</si>
  <si>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</si>
  <si>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</si>
  <si>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</si>
  <si>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</si>
  <si>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</si>
  <si>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</si>
  <si>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</si>
  <si>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</si>
  <si>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</si>
  <si>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</si>
  <si>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</si>
  <si>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</si>
  <si>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</si>
  <si>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</si>
  <si>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</si>
  <si>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</si>
  <si>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</si>
  <si>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</si>
  <si>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</si>
  <si>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</si>
  <si>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</si>
  <si>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</si>
  <si>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</si>
  <si>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</si>
  <si>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</si>
  <si>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</si>
  <si>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</si>
  <si>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</si>
  <si>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</si>
  <si>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</si>
  <si>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</si>
  <si>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</si>
  <si>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</si>
  <si>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</si>
  <si>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</si>
  <si>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</si>
  <si>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</si>
  <si>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</si>
  <si>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</si>
  <si>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</si>
  <si>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</si>
  <si>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</si>
  <si>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</si>
  <si>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</si>
  <si>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</si>
  <si>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</si>
  <si>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</si>
  <si>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</si>
  <si>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</si>
  <si>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</si>
  <si>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</si>
  <si>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</si>
  <si>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</si>
  <si>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</si>
  <si>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</si>
  <si>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</si>
  <si>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</si>
  <si>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</si>
  <si>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</si>
  <si>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</si>
  <si>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</si>
  <si>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</si>
  <si>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</si>
  <si>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</si>
  <si>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</si>
  <si>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</si>
  <si>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</si>
  <si>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</si>
  <si>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</si>
  <si>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</si>
  <si>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</si>
  <si>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</si>
  <si>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</si>
  <si>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</si>
  <si>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</si>
  <si>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</si>
  <si>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</si>
  <si>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</si>
  <si>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</si>
  <si>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</si>
  <si>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</si>
  <si>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</si>
  <si>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</si>
  <si>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</si>
  <si>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</si>
  <si>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</si>
  <si>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</si>
  <si>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</si>
  <si>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</si>
  <si>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</si>
  <si>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</si>
  <si>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</si>
  <si>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</si>
  <si>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</si>
  <si>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</si>
  <si>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</si>
  <si>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</si>
  <si>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</si>
  <si>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</si>
  <si>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</si>
  <si>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</si>
  <si>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</si>
  <si>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</si>
  <si>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</si>
  <si>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</si>
  <si>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</si>
  <si>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</si>
  <si>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</si>
  <si>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</si>
  <si>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</si>
  <si>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</si>
  <si>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</si>
  <si>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</si>
  <si>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</si>
  <si>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</si>
  <si>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</si>
  <si>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</si>
  <si>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</si>
  <si>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</si>
  <si>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</si>
  <si>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</si>
  <si>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</si>
  <si>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</si>
  <si>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</si>
  <si>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</si>
  <si>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</si>
  <si>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</si>
  <si>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</si>
  <si>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</si>
  <si>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</si>
  <si>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</si>
  <si>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</si>
  <si>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</si>
  <si>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</si>
  <si>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</si>
  <si>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</si>
  <si>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</si>
  <si>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</si>
  <si>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</si>
  <si>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</si>
  <si>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</si>
  <si>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</si>
  <si>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</si>
  <si>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</si>
  <si>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</si>
  <si>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</si>
  <si>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</si>
  <si>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</si>
  <si>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</si>
  <si>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</si>
  <si>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</si>
  <si>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</si>
  <si>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</si>
  <si>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</si>
  <si>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</si>
  <si>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</si>
  <si>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</si>
  <si>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</si>
  <si>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</si>
  <si>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</si>
  <si>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</si>
  <si>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</si>
  <si>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</si>
  <si>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</si>
  <si>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</si>
  <si>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</si>
  <si>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</si>
  <si>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</si>
  <si>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</si>
  <si>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</si>
  <si>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</si>
  <si>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</si>
  <si>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</si>
  <si>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</si>
  <si>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</si>
  <si>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</si>
  <si>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</si>
  <si>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</si>
  <si>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</si>
  <si>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</si>
  <si>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</si>
  <si>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</si>
  <si>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</si>
  <si>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</si>
  <si>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</si>
  <si>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</si>
  <si>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</si>
  <si>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</si>
  <si>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</si>
  <si>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</si>
  <si>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</si>
  <si>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</si>
  <si>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</si>
  <si>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</si>
  <si>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</si>
  <si>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</si>
  <si>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</si>
  <si>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</si>
  <si>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</si>
  <si>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</si>
  <si>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</si>
  <si>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</si>
  <si>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</si>
  <si>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</si>
  <si>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</si>
  <si>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</si>
  <si>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</si>
  <si>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</si>
  <si>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</si>
  <si>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</si>
  <si>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</si>
  <si>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</si>
  <si>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</si>
  <si>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</si>
  <si>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</si>
  <si>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</si>
  <si>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</si>
  <si>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</si>
  <si>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</si>
  <si>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</si>
  <si>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</si>
  <si>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</si>
  <si>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</si>
  <si>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</si>
  <si>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</si>
  <si>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</si>
  <si>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</si>
  <si>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</si>
  <si>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</si>
  <si>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</si>
  <si>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</si>
  <si>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</si>
  <si>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</si>
  <si>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</si>
  <si>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</si>
  <si>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</si>
  <si>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</si>
  <si>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</si>
  <si>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</si>
  <si>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</si>
  <si>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</si>
  <si>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</si>
  <si>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</si>
  <si>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</si>
  <si>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</si>
  <si>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</si>
  <si>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</si>
  <si>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</si>
  <si>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</si>
  <si>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</si>
  <si>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</si>
  <si>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</si>
  <si>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</si>
  <si>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</si>
  <si>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</si>
  <si>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</si>
  <si>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</si>
  <si>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</si>
  <si>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</si>
  <si>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</si>
  <si>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</si>
  <si>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</si>
  <si>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</si>
  <si>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</si>
  <si>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</si>
  <si>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</si>
  <si>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</si>
  <si>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</si>
  <si>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</si>
  <si>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</si>
  <si>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</si>
  <si>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</si>
  <si>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</si>
  <si>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</si>
  <si>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</si>
  <si>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</si>
  <si>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</si>
  <si>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</si>
  <si>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</si>
  <si>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</si>
  <si>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</si>
  <si>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</si>
  <si>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</si>
  <si>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</si>
  <si>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</si>
  <si>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</si>
  <si>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</si>
  <si>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</si>
  <si>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</si>
  <si>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</si>
  <si>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</si>
  <si>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</si>
  <si>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</si>
  <si>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</si>
  <si>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</si>
  <si>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</si>
  <si>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</si>
  <si>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</si>
  <si>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</si>
  <si>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</si>
  <si>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</si>
  <si>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</si>
  <si>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</si>
  <si>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</si>
  <si>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</si>
  <si>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</si>
  <si>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</si>
  <si>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</si>
  <si>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</si>
  <si>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</si>
  <si>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</si>
  <si>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</si>
  <si>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</si>
  <si>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</si>
  <si>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</si>
  <si>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</si>
  <si>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</si>
  <si>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</si>
  <si>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</si>
  <si>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</si>
  <si>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</si>
  <si>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</si>
  <si>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</si>
  <si>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</si>
  <si>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</si>
  <si>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</si>
  <si>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</si>
  <si>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</si>
  <si>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</si>
  <si>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</si>
  <si>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</si>
  <si>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</si>
  <si>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</si>
  <si>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</si>
  <si>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</si>
  <si>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</si>
  <si>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</si>
  <si>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</si>
  <si>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</si>
  <si>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</si>
  <si>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</si>
  <si>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</si>
  <si>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</si>
  <si>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</si>
  <si>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</si>
  <si>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</si>
  <si>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</si>
  <si>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</si>
  <si>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</si>
  <si>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</si>
  <si>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</si>
  <si>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</si>
  <si>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</si>
  <si>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</si>
  <si>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</si>
  <si>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</si>
  <si>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</si>
  <si>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</si>
  <si>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</si>
  <si>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</si>
  <si>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</si>
  <si>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</si>
  <si>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</si>
  <si>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</si>
  <si>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</si>
  <si>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</si>
  <si>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</si>
  <si>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</si>
  <si>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</si>
  <si>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</si>
  <si>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</si>
  <si>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</si>
  <si>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</si>
  <si>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</si>
  <si>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</si>
  <si>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</si>
  <si>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</si>
  <si>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</si>
  <si>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</si>
  <si>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</si>
  <si>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</si>
  <si>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</si>
  <si>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</si>
  <si>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</si>
  <si>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</si>
  <si>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</si>
  <si>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</si>
  <si>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</si>
  <si>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</si>
  <si>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</si>
  <si>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</si>
  <si>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</si>
  <si>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</si>
  <si>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</si>
  <si>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</si>
  <si>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</si>
  <si>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</si>
  <si>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</si>
  <si>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</si>
  <si>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</si>
  <si>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</si>
  <si>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</si>
  <si>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</si>
  <si>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</si>
  <si>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</si>
  <si>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</si>
  <si>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</si>
  <si>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</si>
  <si>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</si>
  <si>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</si>
  <si>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</si>
  <si>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</si>
  <si>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</si>
  <si>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</si>
  <si>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</si>
  <si>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</si>
  <si>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</si>
  <si>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</si>
  <si>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</si>
  <si>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</si>
  <si>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</si>
  <si>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</si>
  <si>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</si>
  <si>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</si>
  <si>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</si>
  <si>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</si>
  <si>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</si>
  <si>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</si>
  <si>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</si>
  <si>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</si>
  <si>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</si>
  <si>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</si>
  <si>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</si>
  <si>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</si>
  <si>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</si>
  <si>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</si>
  <si>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</si>
  <si>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</si>
  <si>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</si>
  <si>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</si>
  <si>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</si>
  <si>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</si>
  <si>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</si>
  <si>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</si>
  <si>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</si>
  <si>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</si>
  <si>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</si>
  <si>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</si>
  <si>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</si>
  <si>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</si>
  <si>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</si>
  <si>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</si>
  <si>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</si>
  <si>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</si>
  <si>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</si>
  <si>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</si>
  <si>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</si>
  <si>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</si>
  <si>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</si>
  <si>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</si>
  <si>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</si>
  <si>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</si>
  <si>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</si>
  <si>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</si>
  <si>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</si>
  <si>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</si>
  <si>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</si>
  <si>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</si>
  <si>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</si>
  <si>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</si>
  <si>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</si>
  <si>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</si>
  <si>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</si>
  <si>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</si>
  <si>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</si>
  <si>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</si>
  <si>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</si>
  <si>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</si>
  <si>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</si>
  <si>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</si>
  <si>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</si>
  <si>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</si>
  <si>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</si>
  <si>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</si>
  <si>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</si>
  <si>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</si>
  <si>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</si>
  <si>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</si>
  <si>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</si>
  <si>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</si>
  <si>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</si>
  <si>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</si>
  <si>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</si>
  <si>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</si>
  <si>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</si>
  <si>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</si>
  <si>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</si>
  <si>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</si>
  <si>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</si>
  <si>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</si>
  <si>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</si>
  <si>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</si>
  <si>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</si>
  <si>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</si>
  <si>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</si>
  <si>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</si>
  <si>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</si>
  <si>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</si>
  <si>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</si>
  <si>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</si>
  <si>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</si>
  <si>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</si>
  <si>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</si>
  <si>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</si>
  <si>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</si>
  <si>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</si>
  <si>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</si>
  <si>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</si>
  <si>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</si>
  <si>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</si>
  <si>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</si>
  <si>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</si>
  <si>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</si>
  <si>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</si>
  <si>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</si>
  <si>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</si>
  <si>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</si>
  <si>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</si>
  <si>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</si>
  <si>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</si>
  <si>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</si>
  <si>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</si>
  <si>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</si>
  <si>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</si>
  <si>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</si>
  <si>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</si>
  <si>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</si>
  <si>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</si>
  <si>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</si>
  <si>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</si>
  <si>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</si>
  <si>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</si>
  <si>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</si>
  <si>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</si>
  <si>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</si>
  <si>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</si>
  <si>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</si>
  <si>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</si>
  <si>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</si>
  <si>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</si>
  <si>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</si>
  <si>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</si>
  <si>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</si>
  <si>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</si>
  <si>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</si>
  <si>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</si>
  <si>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</si>
  <si>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</si>
  <si>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</si>
  <si>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</si>
  <si>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</si>
  <si>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</si>
  <si>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</si>
  <si>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</si>
  <si>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</si>
  <si>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</si>
  <si>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</si>
  <si>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</si>
  <si>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</si>
  <si>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</si>
  <si>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</si>
  <si>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</si>
  <si>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</si>
  <si>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</si>
  <si>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</si>
  <si>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</si>
  <si>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</si>
  <si>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</si>
  <si>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</si>
  <si>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</si>
  <si>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</si>
  <si>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</si>
  <si>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</si>
  <si>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</si>
  <si>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</si>
  <si>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</si>
  <si>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</si>
  <si>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</si>
  <si>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</si>
  <si>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</si>
  <si>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</si>
  <si>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</si>
  <si>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</si>
  <si>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</si>
  <si>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</si>
  <si>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</si>
  <si>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</si>
  <si>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</si>
  <si>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</si>
  <si>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</si>
  <si>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</si>
  <si>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</si>
  <si>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</si>
  <si>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</si>
  <si>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</si>
  <si>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</si>
  <si>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</si>
  <si>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</si>
  <si>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</si>
  <si>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</si>
  <si>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</si>
  <si>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</si>
  <si>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</si>
  <si>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</si>
  <si>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</si>
  <si>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</si>
  <si>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</si>
  <si>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</si>
  <si>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</si>
  <si>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</si>
  <si>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</si>
  <si>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</si>
  <si>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</si>
  <si>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</si>
  <si>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</si>
  <si>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</si>
  <si>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</si>
  <si>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</si>
  <si>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</si>
  <si>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</si>
  <si>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</si>
  <si>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</si>
  <si>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</si>
  <si>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</si>
  <si>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</si>
  <si>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</si>
  <si>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</si>
  <si>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</si>
  <si>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</si>
  <si>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</si>
  <si>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</si>
  <si>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</si>
  <si>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</si>
  <si>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</si>
  <si>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</si>
  <si>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</si>
  <si>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</si>
  <si>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</si>
  <si>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</si>
  <si>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</si>
  <si>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</si>
  <si>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</si>
  <si>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</si>
  <si>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</si>
  <si>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</si>
  <si>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</si>
  <si>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</si>
  <si>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</si>
  <si>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</si>
  <si>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</si>
  <si>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</si>
  <si>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</si>
  <si>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</si>
  <si>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</si>
  <si>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</si>
  <si>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</si>
  <si>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</si>
  <si>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</si>
  <si>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</si>
  <si>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</si>
  <si>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</si>
  <si>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</si>
  <si>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</si>
  <si>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</si>
  <si>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</si>
  <si>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</si>
  <si>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</si>
  <si>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</si>
  <si>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</si>
  <si>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</si>
  <si>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</si>
  <si>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</si>
  <si>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</si>
  <si>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</si>
  <si>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</si>
  <si>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</si>
  <si>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</si>
  <si>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</si>
  <si>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</si>
  <si>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</si>
  <si>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</si>
  <si>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</si>
  <si>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</si>
  <si>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</si>
  <si>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</si>
  <si>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</si>
  <si>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</si>
  <si>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</si>
  <si>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</si>
  <si>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</si>
  <si>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</si>
  <si>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</si>
  <si>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</si>
  <si>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</si>
  <si>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</si>
  <si>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</si>
  <si>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</si>
  <si>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</si>
  <si>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</si>
  <si>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</si>
  <si>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</si>
  <si>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</si>
  <si>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</si>
  <si>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</si>
  <si>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</si>
  <si>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</si>
  <si>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</si>
  <si>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</si>
  <si>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</si>
  <si>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</si>
  <si>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</si>
  <si>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</si>
  <si>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</si>
  <si>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</si>
  <si>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</si>
  <si>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</si>
  <si>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</si>
  <si>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</si>
  <si>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</si>
  <si>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</si>
  <si>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</si>
  <si>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</si>
  <si>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</si>
  <si>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</si>
  <si>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</si>
  <si>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</si>
  <si>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</si>
  <si>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</si>
  <si>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</si>
  <si>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</si>
  <si>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</si>
  <si>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</si>
  <si>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</si>
  <si>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</si>
  <si>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</si>
  <si>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</si>
  <si>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</si>
  <si>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</si>
  <si>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</si>
  <si>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</si>
  <si>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</si>
  <si>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</si>
  <si>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</si>
  <si>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</si>
  <si>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</si>
  <si>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</si>
  <si>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</si>
  <si>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</si>
  <si>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</si>
  <si>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</si>
  <si>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</si>
  <si>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</si>
  <si>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</si>
  <si>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</si>
  <si>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</si>
  <si>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</si>
  <si>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</si>
  <si>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</si>
  <si>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</si>
  <si>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</si>
  <si>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</si>
  <si>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</si>
  <si>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</si>
  <si>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</si>
  <si>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</si>
  <si>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</si>
  <si>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</si>
  <si>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</si>
  <si>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</si>
  <si>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</si>
  <si>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</si>
  <si>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</si>
  <si>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</si>
  <si>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</si>
  <si>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</si>
  <si>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</si>
  <si>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</si>
  <si>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</si>
  <si>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</si>
  <si>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</si>
  <si>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</si>
  <si>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</si>
  <si>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</si>
  <si>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</si>
  <si>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</si>
  <si>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</si>
  <si>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</si>
  <si>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</si>
  <si>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</si>
  <si>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</si>
  <si>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</si>
  <si>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</si>
  <si>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</si>
  <si>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</si>
  <si>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</si>
  <si>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</si>
  <si>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</si>
  <si>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</si>
  <si>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</si>
  <si>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</si>
  <si>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</si>
  <si>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</si>
  <si>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</si>
  <si>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</si>
  <si>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</si>
  <si>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</si>
  <si>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</si>
  <si>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</si>
  <si>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</si>
  <si>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</si>
  <si>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</si>
  <si>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</si>
  <si>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</si>
  <si>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</si>
  <si>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</si>
  <si>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</si>
  <si>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</si>
  <si>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</si>
  <si>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</si>
  <si>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</si>
  <si>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</si>
  <si>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</si>
  <si>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</si>
  <si>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</si>
  <si>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</si>
  <si>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</si>
  <si>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</si>
  <si>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</si>
  <si>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</si>
  <si>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</si>
  <si>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</si>
  <si>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</si>
  <si>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</si>
  <si>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</si>
  <si>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</si>
  <si>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</si>
  <si>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</si>
  <si>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</si>
  <si>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</si>
  <si>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</si>
  <si>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</si>
  <si>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</si>
  <si>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</si>
  <si>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</si>
  <si>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</si>
  <si>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</si>
  <si>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</si>
  <si>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</si>
  <si>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</si>
  <si>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</si>
  <si>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</si>
  <si>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</si>
  <si>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</si>
  <si>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</si>
  <si>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</si>
  <si>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</si>
  <si>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</si>
  <si>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</si>
  <si>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</si>
  <si>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</si>
  <si>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</si>
  <si>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</si>
  <si>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</si>
  <si>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</si>
  <si>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</si>
  <si>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</si>
  <si>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</si>
  <si>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</si>
  <si>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</si>
  <si>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</si>
  <si>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</si>
  <si>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</si>
  <si>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</si>
  <si>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</si>
  <si>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</si>
  <si>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</si>
  <si>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</si>
  <si>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</si>
  <si>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</si>
  <si>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</si>
  <si>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</si>
  <si>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</si>
  <si>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</si>
  <si>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</si>
  <si>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</si>
  <si>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</si>
  <si>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</si>
  <si>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</si>
  <si>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</si>
  <si>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</si>
  <si>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</si>
  <si>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</si>
  <si>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</si>
  <si>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</si>
  <si>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</si>
  <si>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</si>
  <si>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</si>
  <si>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</si>
  <si>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</si>
  <si>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</si>
  <si>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</si>
  <si>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</si>
  <si>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</si>
  <si>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</si>
  <si>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</si>
  <si>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</si>
  <si>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</si>
  <si>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</si>
  <si>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</si>
  <si>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</si>
  <si>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</si>
  <si>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</si>
  <si>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</si>
  <si>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</si>
  <si>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</si>
  <si>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</si>
  <si>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</si>
  <si>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</si>
  <si>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</si>
  <si>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</si>
  <si>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</si>
  <si>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</si>
  <si>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</si>
  <si>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</si>
  <si>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</si>
  <si>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</si>
  <si>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</si>
  <si>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</si>
  <si>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</si>
  <si>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</si>
  <si>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</si>
  <si>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</si>
  <si>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</si>
  <si>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</si>
  <si>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</si>
  <si>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</si>
  <si>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</si>
  <si>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</si>
  <si>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</si>
  <si>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</si>
  <si>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</si>
  <si>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</si>
  <si>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</si>
  <si>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</si>
  <si>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</si>
  <si>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</si>
  <si>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</si>
  <si>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</si>
  <si>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</si>
  <si>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</si>
  <si>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</si>
  <si>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</si>
  <si>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</si>
  <si>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</si>
  <si>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</si>
  <si>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</si>
  <si>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</si>
  <si>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</si>
  <si>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</si>
  <si>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</si>
  <si>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</si>
  <si>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</si>
  <si>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</si>
  <si>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</si>
  <si>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</si>
  <si>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</si>
  <si>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</si>
  <si>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</si>
  <si>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</si>
  <si>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</si>
  <si>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</si>
  <si>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</si>
  <si>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</si>
  <si>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</si>
  <si>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</si>
  <si>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</si>
  <si>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</si>
  <si>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</si>
  <si>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</si>
  <si>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</si>
  <si>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</si>
  <si>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</si>
  <si>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</si>
  <si>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</si>
  <si>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</si>
  <si>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</si>
  <si>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</si>
  <si>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</si>
  <si>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</si>
  <si>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</si>
  <si>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</si>
  <si>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</si>
  <si>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</si>
  <si>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</si>
  <si>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</si>
  <si>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</si>
  <si>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</si>
  <si>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</si>
  <si>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</si>
  <si>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</si>
  <si>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</si>
  <si>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</si>
  <si>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</si>
  <si>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</si>
  <si>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</si>
  <si>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</si>
  <si>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</si>
  <si>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</si>
  <si>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</si>
  <si>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</si>
  <si>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</si>
  <si>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</si>
  <si>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</si>
  <si>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</si>
  <si>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</si>
  <si>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</si>
  <si>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</si>
  <si>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</si>
  <si>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</si>
  <si>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</si>
  <si>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</si>
  <si>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</si>
  <si>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</si>
  <si>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</si>
  <si>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</si>
  <si>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</si>
  <si>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</si>
  <si>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</si>
  <si>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</si>
  <si>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</si>
  <si>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</si>
  <si>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</si>
  <si>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</si>
  <si>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</si>
  <si>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</si>
  <si>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</si>
  <si>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</si>
  <si>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</si>
  <si>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</si>
  <si>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</si>
  <si>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</si>
  <si>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</si>
  <si>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</si>
  <si>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</si>
  <si>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</si>
  <si>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</si>
  <si>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</si>
  <si>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</si>
  <si>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</si>
  <si>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</si>
  <si>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</si>
  <si>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</si>
  <si>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</si>
  <si>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</si>
  <si>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</si>
  <si>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</si>
  <si>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</si>
  <si>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</si>
  <si>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</si>
  <si>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</si>
  <si>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</si>
  <si>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</si>
  <si>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</si>
  <si>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</si>
  <si>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</si>
  <si>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</si>
  <si>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</si>
  <si>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</si>
  <si>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</si>
  <si>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</si>
  <si>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</si>
  <si>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</si>
  <si>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</si>
  <si>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</si>
  <si>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</si>
  <si>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</si>
  <si>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</si>
  <si>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</si>
  <si>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</si>
  <si>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</si>
  <si>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</si>
  <si>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</si>
  <si>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</si>
  <si>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</si>
  <si>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</si>
  <si>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</si>
  <si>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</si>
  <si>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</si>
  <si>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</si>
  <si>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</si>
  <si>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</si>
  <si>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</si>
  <si>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</si>
  <si>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</si>
  <si>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</si>
  <si>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</si>
  <si>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</si>
  <si>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</si>
  <si>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</si>
  <si>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</si>
  <si>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</si>
  <si>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</si>
  <si>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</si>
  <si>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</si>
  <si>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</si>
  <si>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</si>
  <si>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</si>
  <si>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</si>
  <si>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</si>
  <si>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</si>
  <si>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</si>
  <si>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</si>
  <si>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</si>
  <si>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</si>
  <si>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</si>
  <si>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</si>
  <si>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</si>
  <si>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</si>
  <si>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</si>
  <si>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</si>
  <si>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</si>
  <si>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</si>
  <si>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</si>
  <si>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</si>
  <si>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</si>
  <si>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</si>
  <si>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</si>
  <si>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</si>
  <si>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</si>
  <si>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</si>
  <si>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</si>
  <si>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</si>
  <si>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</si>
  <si>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</si>
  <si>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</si>
  <si>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</si>
  <si>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</si>
  <si>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</si>
  <si>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</si>
  <si>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</si>
  <si>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</si>
  <si>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</si>
  <si>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</si>
  <si>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</si>
  <si>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</si>
  <si>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</si>
  <si>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</si>
  <si>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</si>
  <si>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</si>
  <si>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</si>
  <si>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</si>
  <si>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</si>
  <si>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</si>
  <si>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</si>
  <si>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</si>
  <si>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</si>
  <si>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</si>
  <si>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</si>
  <si>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</si>
  <si>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</si>
  <si>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</si>
  <si>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</si>
  <si>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</si>
  <si>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</si>
  <si>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</si>
  <si>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</si>
  <si>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</si>
  <si>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</si>
  <si>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</si>
  <si>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</si>
  <si>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</si>
  <si>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</si>
  <si>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</si>
  <si>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</si>
  <si>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</si>
  <si>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</si>
  <si>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</si>
  <si>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</si>
  <si>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</si>
  <si>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</si>
  <si>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</si>
  <si>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</si>
  <si>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</si>
  <si>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</si>
  <si>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</si>
  <si>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</si>
  <si>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</si>
  <si>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</si>
  <si>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</si>
  <si>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</si>
  <si>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</si>
  <si>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</si>
  <si>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</si>
  <si>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</si>
  <si>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</si>
  <si>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</si>
  <si>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</si>
  <si>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</si>
  <si>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</si>
  <si>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</si>
  <si>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</si>
  <si>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</si>
  <si>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</si>
  <si>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</si>
  <si>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</si>
  <si>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</si>
  <si>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</si>
  <si>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</si>
  <si>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</si>
  <si>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</si>
  <si>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</si>
  <si>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</si>
  <si>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</si>
  <si>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</si>
  <si>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</si>
  <si>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</si>
  <si>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</si>
  <si>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</si>
  <si>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</si>
  <si>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</si>
  <si>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</si>
  <si>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</si>
  <si>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</si>
  <si>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</si>
  <si>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</si>
  <si>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</si>
  <si>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</si>
  <si>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</si>
  <si>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</si>
  <si>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</si>
  <si>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</si>
  <si>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</si>
  <si>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</si>
  <si>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</si>
  <si>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</si>
  <si>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</si>
  <si>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</si>
  <si>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</si>
  <si>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</si>
  <si>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</si>
  <si>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</si>
  <si>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</si>
  <si>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</si>
  <si>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</si>
  <si>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</si>
  <si>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</si>
  <si>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</si>
  <si>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</si>
  <si>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</si>
  <si>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</si>
  <si>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</si>
  <si>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</si>
  <si>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</si>
  <si>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</si>
  <si>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</si>
  <si>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</si>
  <si>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</si>
  <si>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</si>
  <si>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</si>
  <si>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</si>
  <si>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</si>
  <si>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</si>
  <si>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</si>
  <si>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</si>
  <si>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</si>
  <si>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</si>
  <si>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</si>
  <si>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</si>
  <si>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</si>
  <si>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</si>
  <si>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</si>
  <si>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</si>
  <si>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</si>
  <si>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</si>
  <si>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</si>
  <si>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</si>
  <si>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</si>
  <si>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</si>
  <si>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</si>
  <si>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</si>
  <si>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</si>
  <si>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</si>
  <si>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</si>
  <si>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</si>
  <si>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</si>
  <si>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</si>
  <si>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</si>
  <si>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</si>
  <si>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</si>
  <si>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</si>
  <si>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</si>
  <si>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</si>
  <si>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</si>
  <si>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</si>
  <si>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</si>
  <si>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</si>
  <si>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</si>
  <si>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</si>
  <si>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</si>
  <si>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</si>
  <si>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</si>
  <si>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</si>
  <si>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</si>
  <si>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</si>
  <si>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</si>
  <si>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</si>
  <si>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</si>
  <si>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</si>
  <si>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</si>
  <si>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</si>
  <si>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</si>
  <si>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</si>
  <si>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</si>
  <si>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</si>
  <si>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</si>
  <si>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</si>
  <si>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</si>
  <si>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</si>
  <si>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</si>
  <si>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</si>
  <si>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</si>
  <si>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</si>
  <si>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</si>
  <si>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</si>
  <si>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</si>
  <si>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</si>
  <si>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</si>
  <si>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</si>
  <si>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</si>
  <si>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</si>
  <si>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</si>
  <si>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</si>
  <si>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</si>
  <si>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</si>
  <si>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</si>
  <si>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</si>
  <si>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</si>
  <si>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</si>
  <si>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</si>
  <si>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</si>
  <si>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</si>
  <si>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</si>
  <si>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</si>
  <si>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</si>
  <si>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</si>
  <si>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</si>
  <si>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</si>
  <si>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</si>
  <si>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</si>
  <si>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</si>
  <si>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</si>
  <si>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</si>
  <si>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</si>
  <si>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</si>
  <si>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</si>
  <si>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</si>
  <si>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</si>
  <si>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</si>
  <si>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</si>
  <si>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</si>
  <si>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</si>
  <si>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</si>
  <si>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</si>
  <si>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</si>
  <si>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</si>
  <si>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</si>
  <si>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</si>
  <si>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</si>
  <si>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</si>
  <si>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</si>
  <si>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</si>
  <si>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</si>
  <si>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</si>
  <si>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</si>
  <si>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</si>
  <si>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</si>
  <si>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</si>
  <si>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</si>
  <si>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</si>
  <si>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</si>
  <si>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</si>
  <si>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</si>
  <si>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</si>
  <si>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</si>
  <si>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</si>
  <si>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</si>
  <si>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</si>
  <si>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</si>
  <si>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</si>
  <si>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</si>
  <si>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</si>
  <si>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</si>
  <si>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</si>
  <si>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</si>
  <si>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</si>
  <si>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</si>
  <si>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</si>
  <si>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</si>
  <si>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</si>
  <si>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</si>
  <si>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</si>
  <si>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</si>
  <si>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</si>
  <si>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</si>
  <si>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</si>
  <si>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</si>
  <si>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</si>
  <si>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</si>
  <si>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</si>
  <si>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</si>
  <si>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</si>
  <si>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</si>
  <si>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</si>
  <si>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</si>
  <si>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</si>
  <si>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</si>
  <si>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</si>
  <si>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</si>
  <si>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</si>
  <si>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</si>
  <si>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</si>
  <si>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</si>
  <si>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</si>
  <si>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</si>
  <si>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</si>
  <si>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</si>
  <si>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</si>
  <si>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</si>
  <si>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</si>
  <si>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</si>
  <si>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</si>
  <si>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</si>
  <si>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</si>
  <si>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</si>
  <si>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</si>
  <si>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</si>
  <si>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</si>
  <si>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</si>
  <si>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</si>
  <si>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</si>
  <si>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</si>
  <si>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</si>
  <si>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</si>
  <si>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</si>
  <si>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</si>
  <si>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</si>
  <si>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</si>
  <si>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</si>
  <si>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</si>
  <si>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</si>
  <si>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</si>
  <si>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</si>
  <si>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</si>
  <si>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</si>
  <si>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</si>
  <si>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</si>
  <si>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</si>
  <si>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</si>
  <si>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</si>
  <si>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</si>
  <si>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</si>
  <si>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</si>
  <si>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</si>
  <si>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</si>
  <si>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</si>
  <si>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</si>
  <si>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</si>
  <si>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</si>
  <si>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</si>
  <si>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</si>
  <si>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</si>
  <si>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</si>
  <si>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</si>
  <si>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</si>
  <si>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</si>
  <si>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</si>
  <si>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</si>
  <si>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</si>
  <si>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</si>
  <si>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</si>
  <si>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</si>
  <si>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</si>
  <si>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</si>
  <si>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</si>
  <si>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</si>
  <si>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</si>
  <si>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</si>
  <si>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</si>
  <si>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</si>
  <si>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</si>
  <si>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</si>
  <si>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</si>
  <si>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</si>
  <si>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</si>
  <si>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</si>
  <si>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</si>
  <si>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</si>
  <si>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</si>
  <si>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</si>
  <si>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</si>
  <si>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</si>
  <si>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</si>
  <si>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</si>
  <si>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</si>
  <si>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</si>
  <si>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</si>
  <si>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</si>
  <si>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</si>
  <si>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</si>
  <si>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</si>
  <si>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</si>
  <si>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</si>
  <si>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</si>
  <si>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</si>
  <si>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</si>
  <si>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</si>
  <si>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</si>
  <si>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</si>
  <si>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</si>
  <si>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</si>
  <si>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</si>
  <si>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</si>
  <si>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</si>
  <si>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</si>
  <si>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</si>
  <si>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</si>
  <si>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</si>
  <si>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</si>
  <si>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</si>
  <si>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</si>
  <si>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</si>
  <si>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</si>
  <si>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</si>
  <si>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</si>
  <si>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</si>
  <si>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</si>
  <si>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</si>
  <si>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</si>
  <si>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</si>
  <si>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</si>
  <si>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</si>
  <si>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</si>
  <si>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</si>
  <si>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</si>
  <si>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</si>
  <si>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</si>
  <si>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</si>
  <si>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</si>
  <si>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</si>
  <si>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</si>
  <si>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</si>
  <si>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</si>
  <si>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</si>
  <si>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</si>
  <si>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</si>
  <si>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</si>
  <si>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</si>
  <si>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</si>
  <si>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</si>
  <si>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</si>
  <si>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</si>
  <si>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</si>
  <si>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</si>
  <si>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</si>
  <si>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</si>
  <si>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</si>
  <si>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</si>
  <si>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</si>
  <si>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</si>
  <si>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</si>
  <si>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</si>
  <si>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</si>
  <si>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</si>
  <si>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</si>
  <si>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</si>
  <si>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</si>
  <si>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</si>
  <si>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</si>
  <si>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</si>
  <si>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</si>
  <si>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</si>
  <si>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</si>
  <si>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</si>
  <si>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</si>
  <si>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</si>
  <si>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</si>
  <si>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</si>
  <si>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</si>
  <si>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</si>
  <si>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</si>
  <si>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</si>
  <si>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</si>
  <si>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</si>
  <si>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</si>
  <si>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</si>
  <si>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</si>
  <si>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</si>
  <si>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</si>
  <si>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</si>
  <si>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</si>
  <si>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</si>
  <si>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</si>
  <si>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</si>
  <si>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</si>
  <si>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</si>
  <si>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</si>
  <si>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</si>
  <si>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</si>
  <si>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</si>
  <si>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</si>
  <si>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</si>
  <si>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</si>
  <si>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</si>
  <si>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</si>
  <si>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</si>
  <si>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</si>
  <si>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</si>
  <si>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</si>
  <si>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</si>
  <si>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</si>
  <si>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</si>
  <si>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</si>
  <si>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</si>
  <si>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</si>
  <si>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</si>
  <si>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</si>
  <si>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</si>
  <si>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</si>
  <si>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</si>
  <si>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</si>
  <si>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</si>
  <si>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</si>
  <si>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</si>
  <si>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</si>
  <si>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</si>
  <si>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</si>
  <si>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</si>
  <si>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</si>
  <si>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</si>
  <si>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</si>
  <si>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</si>
  <si>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</si>
  <si>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</si>
  <si>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</si>
  <si>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</si>
  <si>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</si>
  <si>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</si>
  <si>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</si>
  <si>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</si>
  <si>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</si>
  <si>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</si>
  <si>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</si>
  <si>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</si>
  <si>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</si>
  <si>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</si>
  <si>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</si>
  <si>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</si>
  <si>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</si>
  <si>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</si>
  <si>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</si>
  <si>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</si>
  <si>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</si>
  <si>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</si>
  <si>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</si>
  <si>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</si>
  <si>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</si>
  <si>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</si>
  <si>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</si>
  <si>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</si>
  <si>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</si>
  <si>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</si>
  <si>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</si>
  <si>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</si>
  <si>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</si>
  <si>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</si>
  <si>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</si>
  <si>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</si>
  <si>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</si>
  <si>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</si>
  <si>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</si>
  <si>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</si>
  <si>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</si>
  <si>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</si>
  <si>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</si>
  <si>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</si>
  <si>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</si>
  <si>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</si>
  <si>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</si>
  <si>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</si>
  <si>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</si>
  <si>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</si>
  <si>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</si>
  <si>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</si>
  <si>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</si>
  <si>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</si>
  <si>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</si>
  <si>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</si>
  <si>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</si>
  <si>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</si>
  <si>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</si>
  <si>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</si>
  <si>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</si>
  <si>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</si>
  <si>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</si>
  <si>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</si>
  <si>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</si>
  <si>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</si>
  <si>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</si>
  <si>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</si>
  <si>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</si>
  <si>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</si>
  <si>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</si>
  <si>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</si>
  <si>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</si>
  <si>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</si>
  <si>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</si>
  <si>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</si>
  <si>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</si>
  <si>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</si>
  <si>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</si>
  <si>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</si>
  <si>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</si>
  <si>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</si>
  <si>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</si>
  <si>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</si>
  <si>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</si>
  <si>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</si>
  <si>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</si>
  <si>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</si>
  <si>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</si>
  <si>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</si>
  <si>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</si>
  <si>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</si>
  <si>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</si>
  <si>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</si>
  <si>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</si>
  <si>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</si>
  <si>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</si>
  <si>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</si>
  <si>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</si>
  <si>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</si>
  <si>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</si>
  <si>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</si>
  <si>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</si>
  <si>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</si>
  <si>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</si>
  <si>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</si>
  <si>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</si>
  <si>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</si>
  <si>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</si>
  <si>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</si>
  <si>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</si>
  <si>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</si>
  <si>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</si>
  <si>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</si>
  <si>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</si>
  <si>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</si>
  <si>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</si>
  <si>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</si>
  <si>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</si>
  <si>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</si>
  <si>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</si>
  <si>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</si>
  <si>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</si>
  <si>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</si>
  <si>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</si>
  <si>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</si>
  <si>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</si>
  <si>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</si>
  <si>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</si>
  <si>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</si>
  <si>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</si>
  <si>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</si>
  <si>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</si>
  <si>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</si>
  <si>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</si>
  <si>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</si>
  <si>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</si>
  <si>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</si>
  <si>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</si>
  <si>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</si>
  <si>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</si>
  <si>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</si>
  <si>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</si>
  <si>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</si>
  <si>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</si>
  <si>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</si>
  <si>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</si>
  <si>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</si>
  <si>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</si>
  <si>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</si>
  <si>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</si>
  <si>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</si>
  <si>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</si>
  <si>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</si>
  <si>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</si>
  <si>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</si>
  <si>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</si>
  <si>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</si>
  <si>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</si>
  <si>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</si>
  <si>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</si>
  <si>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</si>
  <si>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</si>
  <si>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</si>
  <si>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</si>
  <si>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</si>
  <si>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</si>
  <si>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</si>
  <si>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</si>
  <si>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</si>
  <si>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</si>
  <si>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</si>
  <si>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</si>
  <si>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</si>
  <si>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</si>
  <si>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</si>
  <si>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</si>
  <si>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</si>
  <si>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</si>
  <si>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</si>
  <si>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</si>
  <si>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</si>
  <si>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</si>
  <si>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</si>
  <si>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</si>
  <si>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</si>
  <si>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</si>
  <si>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</si>
  <si>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</si>
  <si>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</si>
  <si>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</si>
  <si>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</si>
  <si>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</si>
  <si>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</si>
  <si>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</si>
  <si>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</si>
  <si>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</si>
  <si>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</si>
  <si>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</si>
  <si>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</si>
  <si>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</si>
  <si>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</si>
  <si>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</si>
  <si>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</si>
  <si>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</si>
  <si>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</si>
  <si>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</si>
  <si>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</si>
  <si>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</si>
  <si>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</si>
  <si>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</si>
  <si>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</si>
  <si>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</si>
  <si>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</si>
  <si>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</si>
  <si>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</si>
  <si>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</si>
  <si>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</si>
  <si>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</si>
  <si>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</si>
  <si>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</si>
  <si>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</si>
  <si>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</si>
  <si>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</si>
  <si>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</si>
  <si>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</si>
  <si>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</si>
  <si>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</si>
  <si>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</si>
  <si>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</si>
  <si>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</si>
  <si>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</si>
  <si>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</si>
  <si>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</si>
  <si>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</si>
  <si>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</si>
  <si>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</si>
  <si>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</si>
  <si>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</si>
  <si>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</si>
  <si>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</si>
  <si>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</si>
  <si>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</si>
  <si>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</si>
  <si>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</si>
  <si>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</si>
  <si>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</si>
  <si>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</si>
  <si>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</si>
  <si>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</si>
  <si>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</si>
  <si>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</si>
  <si>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</si>
  <si>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</si>
  <si>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</si>
  <si>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</si>
  <si>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</si>
  <si>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</si>
  <si>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</si>
  <si>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</si>
  <si>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</si>
  <si>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</si>
  <si>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</si>
  <si>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</si>
  <si>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</si>
  <si>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</si>
  <si>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</si>
  <si>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</si>
  <si>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</si>
  <si>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</si>
  <si>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</si>
  <si>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</si>
  <si>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</si>
  <si>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</si>
  <si>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</si>
  <si>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</si>
  <si>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</si>
  <si>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</si>
  <si>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</si>
  <si>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</si>
  <si>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</si>
  <si>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</si>
  <si>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</si>
  <si>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</si>
  <si>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</si>
  <si>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</si>
  <si>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</si>
  <si>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</si>
  <si>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</si>
  <si>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</si>
  <si>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</si>
  <si>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</si>
  <si>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</si>
  <si>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</si>
  <si>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</si>
  <si>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</si>
  <si>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</si>
  <si>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</si>
  <si>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</si>
  <si>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</si>
  <si>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</si>
  <si>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</si>
  <si>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</si>
  <si>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</si>
  <si>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</si>
  <si>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</si>
  <si>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</si>
  <si>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</si>
  <si>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</si>
  <si>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</si>
  <si>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</si>
  <si>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</si>
  <si>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</si>
  <si>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</si>
  <si>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</si>
  <si>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</si>
  <si>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</si>
  <si>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</si>
  <si>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</si>
  <si>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</si>
  <si>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</si>
  <si>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</si>
  <si>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</si>
  <si>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</si>
  <si>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</si>
  <si>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</si>
  <si>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</si>
  <si>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</si>
  <si>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</si>
  <si>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</si>
  <si>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</si>
  <si>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</si>
  <si>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</si>
  <si>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</si>
  <si>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</si>
  <si>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</si>
  <si>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</si>
  <si>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</si>
  <si>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</si>
  <si>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</si>
  <si>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</si>
  <si>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</si>
  <si>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</si>
  <si>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</si>
  <si>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</si>
  <si>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</si>
  <si>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</si>
  <si>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</si>
  <si>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</si>
  <si>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</si>
  <si>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</si>
  <si>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</si>
  <si>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</si>
  <si>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</si>
  <si>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</si>
  <si>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</si>
  <si>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</si>
  <si>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</si>
  <si>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</si>
  <si>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</si>
  <si>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</si>
  <si>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</si>
  <si>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</si>
  <si>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</si>
  <si>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</si>
  <si>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</si>
  <si>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</si>
  <si>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</si>
  <si>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</si>
  <si>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</si>
  <si>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</si>
  <si>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</si>
  <si>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</si>
  <si>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</si>
  <si>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</si>
  <si>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</si>
  <si>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</si>
  <si>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</si>
  <si>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</si>
  <si>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</si>
  <si>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</si>
  <si>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</si>
  <si>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</si>
  <si>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</si>
  <si>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</si>
  <si>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</si>
  <si>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</si>
  <si>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</si>
  <si>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</si>
  <si>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</si>
  <si>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</si>
  <si>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</si>
  <si>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</si>
  <si>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</si>
  <si>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</si>
  <si>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</si>
  <si>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</si>
  <si>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</si>
  <si>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</si>
  <si>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</si>
  <si>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</si>
  <si>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</si>
  <si>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</si>
  <si>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</si>
  <si>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</si>
  <si>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</si>
  <si>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</si>
  <si>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</si>
  <si>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</si>
  <si>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</si>
  <si>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</si>
  <si>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</si>
  <si>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</si>
  <si>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</si>
  <si>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</si>
  <si>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</si>
  <si>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</si>
  <si>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</si>
  <si>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</si>
  <si>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</si>
  <si>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</si>
  <si>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</si>
  <si>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</si>
  <si>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</si>
  <si>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</si>
  <si>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</si>
  <si>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</si>
  <si>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</si>
  <si>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</si>
  <si>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</si>
  <si>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</si>
  <si>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</si>
  <si>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</si>
  <si>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</si>
  <si>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</si>
  <si>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</si>
  <si>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</si>
  <si>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</si>
  <si>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</si>
  <si>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</si>
  <si>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</si>
  <si>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</si>
  <si>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</si>
  <si>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</si>
  <si>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</si>
  <si>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</si>
  <si>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</si>
  <si>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</si>
  <si>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</si>
  <si>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</si>
  <si>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</si>
  <si>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</si>
  <si>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</si>
  <si>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</si>
  <si>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</si>
  <si>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</si>
  <si>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</si>
  <si>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</si>
  <si>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</si>
  <si>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</si>
  <si>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</si>
  <si>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</si>
  <si>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</si>
  <si>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</si>
  <si>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</si>
  <si>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</si>
  <si>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</si>
  <si>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</si>
  <si>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</si>
  <si>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</si>
  <si>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</si>
  <si>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</si>
  <si>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</si>
  <si>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</si>
  <si>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</si>
  <si>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</si>
  <si>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</si>
  <si>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</si>
  <si>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</si>
  <si>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</si>
  <si>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</si>
  <si>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</si>
  <si>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</si>
  <si>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</si>
  <si>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</si>
  <si>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</si>
  <si>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</si>
  <si>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</si>
  <si>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</si>
  <si>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</si>
  <si>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</si>
  <si>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</si>
  <si>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</si>
  <si>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</si>
  <si>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</si>
  <si>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</si>
  <si>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</si>
  <si>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</si>
  <si>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</si>
  <si>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</si>
  <si>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</si>
  <si>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</si>
  <si>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</si>
  <si>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</si>
  <si>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</si>
  <si>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</si>
  <si>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</si>
  <si>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</si>
  <si>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</si>
  <si>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</si>
  <si>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</si>
  <si>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</si>
  <si>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</si>
  <si>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</si>
  <si>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</si>
  <si>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</si>
  <si>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</si>
  <si>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</si>
  <si>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</si>
  <si>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</si>
  <si>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</si>
  <si>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</si>
  <si>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</si>
  <si>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</si>
  <si>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</si>
  <si>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</si>
  <si>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</si>
  <si>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</si>
  <si>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</si>
  <si>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</si>
  <si>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</si>
  <si>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</si>
  <si>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</si>
  <si>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</si>
  <si>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</si>
  <si>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</si>
  <si>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</si>
  <si>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</si>
  <si>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</si>
  <si>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</si>
  <si>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</si>
  <si>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</si>
  <si>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</si>
  <si>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</si>
  <si>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</si>
  <si>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</si>
  <si>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</si>
  <si>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</si>
  <si>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</si>
  <si>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</si>
  <si>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</si>
  <si>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</si>
  <si>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</si>
  <si>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</si>
  <si>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</si>
  <si>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</si>
  <si>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</si>
  <si>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</si>
  <si>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</si>
  <si>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</si>
  <si>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</si>
  <si>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</si>
  <si>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</si>
  <si>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</si>
  <si>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</si>
  <si>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</si>
  <si>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</si>
  <si>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</si>
  <si>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</si>
  <si>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</si>
  <si>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</si>
  <si>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</si>
  <si>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</si>
  <si>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</si>
  <si>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</si>
  <si>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</si>
  <si>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</si>
  <si>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</si>
  <si>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</si>
  <si>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</si>
  <si>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</si>
  <si>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</si>
  <si>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</si>
  <si>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</si>
  <si>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</si>
  <si>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</si>
  <si>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</si>
  <si>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</si>
  <si>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</si>
  <si>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</si>
  <si>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</si>
  <si>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</si>
  <si>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</si>
  <si>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</si>
  <si>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</si>
  <si>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</si>
  <si>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</si>
  <si>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</si>
  <si>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</si>
  <si>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</si>
  <si>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</si>
  <si>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</si>
  <si>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</si>
  <si>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</si>
  <si>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</si>
  <si>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</si>
  <si>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</si>
  <si>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</si>
  <si>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</si>
  <si>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</si>
  <si>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</si>
  <si>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</si>
  <si>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</si>
  <si>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</si>
  <si>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</si>
  <si>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</si>
  <si>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</si>
  <si>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</si>
  <si>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</si>
  <si>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</si>
  <si>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</si>
  <si>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</si>
  <si>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</si>
  <si>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</si>
  <si>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</si>
  <si>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</si>
  <si>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</si>
  <si>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</si>
  <si>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</si>
  <si>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</si>
  <si>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</si>
  <si>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</si>
  <si>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</si>
  <si>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</si>
  <si>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</si>
  <si>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</si>
  <si>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</si>
  <si>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</si>
  <si>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</si>
  <si>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</si>
  <si>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</si>
  <si>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</si>
  <si>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</si>
  <si>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</si>
  <si>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</si>
  <si>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</si>
  <si>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</si>
  <si>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</si>
  <si>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</si>
  <si>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</si>
  <si>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</si>
  <si>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</si>
  <si>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</si>
  <si>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</si>
  <si>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</si>
  <si>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</si>
  <si>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</si>
  <si>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</si>
  <si>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</si>
  <si>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</si>
  <si>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</si>
  <si>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</si>
  <si>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</si>
  <si>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</si>
  <si>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</si>
  <si>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</si>
  <si>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</si>
  <si>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</si>
  <si>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</si>
  <si>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</si>
  <si>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</si>
  <si>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</si>
  <si>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</si>
  <si>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</si>
  <si>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</si>
  <si>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</si>
  <si>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</si>
  <si>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</si>
  <si>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</si>
  <si>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</si>
  <si>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</si>
  <si>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</si>
  <si>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</si>
  <si>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</si>
  <si>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</si>
  <si>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</si>
  <si>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</si>
  <si>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</si>
  <si>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</si>
  <si>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</si>
  <si>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</si>
  <si>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</si>
  <si>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</si>
  <si>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</si>
  <si>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</si>
  <si>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</si>
  <si>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</si>
  <si>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</si>
  <si>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</si>
  <si>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</si>
  <si>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</si>
  <si>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</si>
  <si>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</si>
  <si>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</si>
  <si>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</si>
  <si>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</si>
  <si>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</si>
  <si>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</si>
  <si>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</si>
  <si>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</si>
  <si>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</si>
  <si>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</si>
  <si>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</si>
  <si>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</si>
  <si>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</si>
  <si>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</si>
  <si>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</si>
  <si>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</si>
  <si>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</si>
  <si>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</si>
  <si>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</si>
  <si>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</si>
  <si>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</si>
  <si>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</si>
  <si>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</si>
  <si>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</si>
  <si>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</si>
  <si>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</si>
  <si>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</si>
  <si>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</si>
  <si>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</si>
  <si>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</si>
  <si>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</si>
  <si>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</si>
  <si>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</si>
  <si>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</si>
  <si>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</si>
  <si>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</si>
  <si>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</si>
  <si>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</si>
  <si>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</si>
  <si>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</si>
  <si>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</si>
  <si>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</si>
  <si>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</si>
  <si>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</si>
  <si>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</si>
  <si>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</si>
  <si>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</si>
  <si>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</si>
  <si>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</si>
  <si>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</si>
  <si>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</si>
  <si>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</si>
  <si>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</si>
  <si>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</si>
  <si>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</si>
  <si>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</si>
  <si>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</si>
  <si>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</si>
  <si>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</si>
  <si>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</si>
  <si>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</si>
  <si>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</si>
  <si>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</si>
  <si>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</si>
  <si>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</si>
  <si>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</si>
  <si>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</si>
  <si>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</si>
  <si>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</si>
  <si>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</si>
  <si>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</si>
  <si>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</si>
  <si>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</si>
  <si>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</si>
  <si>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</si>
  <si>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</si>
  <si>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</si>
  <si>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</si>
  <si>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</si>
  <si>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</si>
  <si>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</si>
  <si>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</si>
  <si>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</si>
  <si>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</si>
  <si>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</si>
  <si>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</si>
  <si>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</si>
  <si>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</si>
  <si>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</si>
  <si>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</si>
  <si>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</si>
  <si>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</si>
  <si>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</si>
  <si>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</si>
  <si>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</si>
  <si>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</si>
  <si>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</si>
  <si>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</si>
  <si>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</si>
  <si>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</si>
  <si>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</si>
  <si>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</si>
  <si>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</si>
  <si>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</si>
  <si>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</si>
  <si>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</si>
  <si>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</si>
  <si>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</si>
  <si>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</si>
  <si>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</si>
  <si>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</si>
  <si>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</si>
  <si>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</si>
  <si>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</si>
  <si>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</si>
  <si>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</si>
  <si>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</si>
  <si>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</si>
  <si>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</si>
  <si>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</si>
  <si>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</si>
  <si>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</si>
  <si>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</si>
  <si>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</si>
  <si>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</si>
  <si>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</si>
  <si>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</si>
  <si>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</si>
  <si>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</si>
  <si>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</si>
  <si>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</si>
  <si>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</si>
  <si>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</si>
  <si>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</si>
  <si>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</si>
  <si>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</si>
  <si>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</si>
  <si>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</si>
  <si>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</si>
  <si>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</si>
  <si>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</si>
  <si>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</si>
  <si>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</si>
  <si>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</si>
  <si>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</si>
  <si>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</si>
  <si>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</si>
  <si>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</si>
  <si>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</si>
  <si>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</si>
  <si>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</si>
  <si>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</si>
  <si>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</si>
  <si>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</si>
  <si>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</si>
  <si>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</si>
  <si>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</si>
  <si>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</si>
  <si>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</si>
  <si>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</si>
  <si>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</si>
  <si>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</si>
  <si>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</si>
  <si>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</si>
  <si>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</si>
  <si>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</si>
  <si>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</si>
  <si>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</si>
  <si>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</si>
  <si>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</si>
  <si>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</si>
  <si>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</si>
  <si>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</si>
  <si>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</si>
  <si>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</si>
  <si>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</si>
  <si>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</si>
  <si>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</si>
  <si>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</si>
  <si>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</si>
  <si>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</si>
  <si>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</si>
  <si>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</si>
  <si>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</si>
  <si>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</si>
  <si>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</si>
  <si>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</si>
  <si>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</si>
  <si>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</si>
  <si>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</si>
  <si>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</si>
  <si>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</si>
  <si>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</si>
  <si>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</si>
  <si>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</si>
  <si>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</si>
  <si>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</si>
  <si>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</si>
  <si>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</si>
  <si>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</si>
  <si>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</si>
  <si>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</si>
  <si>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</si>
  <si>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</si>
  <si>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</si>
  <si>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</si>
  <si>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</si>
  <si>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</si>
  <si>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</si>
  <si>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</si>
  <si>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</si>
  <si>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</si>
  <si>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</si>
  <si>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</si>
  <si>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</si>
  <si>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</si>
  <si>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</si>
  <si>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</si>
  <si>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</si>
  <si>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</si>
  <si>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</si>
  <si>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</si>
  <si>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</si>
  <si>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</si>
  <si>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</si>
  <si>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</si>
  <si>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</si>
  <si>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</si>
  <si>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</si>
  <si>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</si>
  <si>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</si>
  <si>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</si>
  <si>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</si>
  <si>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</si>
  <si>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</si>
  <si>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</si>
  <si>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</si>
  <si>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</si>
  <si>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</si>
  <si>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</si>
  <si>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</si>
  <si>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</si>
  <si>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</si>
  <si>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</si>
  <si>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</si>
  <si>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</si>
  <si>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</si>
  <si>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</si>
  <si>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</si>
  <si>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</si>
  <si>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</si>
  <si>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</si>
  <si>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</si>
  <si>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</si>
  <si>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</si>
  <si>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</si>
  <si>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</si>
  <si>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</si>
  <si>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</si>
  <si>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</si>
  <si>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</si>
  <si>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</si>
  <si>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</si>
  <si>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</si>
  <si>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</si>
  <si>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</si>
  <si>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</si>
  <si>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</si>
  <si>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</si>
  <si>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</si>
  <si>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</si>
  <si>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</si>
  <si>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</si>
  <si>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</si>
  <si>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</si>
  <si>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</si>
  <si>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</si>
  <si>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</si>
  <si>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</si>
  <si>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</si>
  <si>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</si>
  <si>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</si>
  <si>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</si>
  <si>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</si>
  <si>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</si>
  <si>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</si>
  <si>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</si>
  <si>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</si>
  <si>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</si>
  <si>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</si>
  <si>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</si>
  <si>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</si>
  <si>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</si>
  <si>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</si>
  <si>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</si>
  <si>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</si>
  <si>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</si>
  <si>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</si>
  <si>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</si>
  <si>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</si>
  <si>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</si>
  <si>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</si>
  <si>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</si>
  <si>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</si>
  <si>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</si>
  <si>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</si>
  <si>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</si>
  <si>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</si>
  <si>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</si>
  <si>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</si>
  <si>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</si>
  <si>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</si>
  <si>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</si>
  <si>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</si>
  <si>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</si>
  <si>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</si>
  <si>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</si>
  <si>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</si>
  <si>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</si>
  <si>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</si>
  <si>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</si>
  <si>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</si>
  <si>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</si>
  <si>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</si>
  <si>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</si>
  <si>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</si>
  <si>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</si>
  <si>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</si>
  <si>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</si>
  <si>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</si>
  <si>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</si>
  <si>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</si>
  <si>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</si>
  <si>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</si>
  <si>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</si>
  <si>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</si>
  <si>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</si>
  <si>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</si>
  <si>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</si>
  <si>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</si>
  <si>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</si>
  <si>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</si>
  <si>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</si>
  <si>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</si>
  <si>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</si>
  <si>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</si>
  <si>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</si>
  <si>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</si>
  <si>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</si>
  <si>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</si>
  <si>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</si>
  <si>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</si>
  <si>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</si>
  <si>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</si>
  <si>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</si>
  <si>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</si>
  <si>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</si>
  <si>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</si>
  <si>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</si>
  <si>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</si>
  <si>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</si>
  <si>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</si>
  <si>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</si>
  <si>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</si>
  <si>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</si>
  <si>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</si>
  <si>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</si>
  <si>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</si>
  <si>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</si>
  <si>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</si>
  <si>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</si>
  <si>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</si>
  <si>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</si>
  <si>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</si>
  <si>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</si>
  <si>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</si>
  <si>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</si>
  <si>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</si>
  <si>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</si>
  <si>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</si>
  <si>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</si>
  <si>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</si>
  <si>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</si>
  <si>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</si>
  <si>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</si>
  <si>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</si>
  <si>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</si>
  <si>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</si>
  <si>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</si>
  <si>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</si>
  <si>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</si>
  <si>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</si>
  <si>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</si>
  <si>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</si>
  <si>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</si>
  <si>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</si>
  <si>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</si>
  <si>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</si>
  <si>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</si>
  <si>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</si>
  <si>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</si>
  <si>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</si>
  <si>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</si>
  <si>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</si>
  <si>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</si>
  <si>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</si>
  <si>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</si>
  <si>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</si>
  <si>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</si>
  <si>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</si>
  <si>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</si>
  <si>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</si>
  <si>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</si>
  <si>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</si>
  <si>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</si>
  <si>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</si>
  <si>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</si>
  <si>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</si>
  <si>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</si>
  <si>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</si>
  <si>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</si>
  <si>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</si>
  <si>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</si>
  <si>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</si>
  <si>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</si>
  <si>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</si>
  <si>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</si>
  <si>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</si>
  <si>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</si>
  <si>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</si>
  <si>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</si>
  <si>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</si>
  <si>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</si>
  <si>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</si>
  <si>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</si>
  <si>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</si>
  <si>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</si>
  <si>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</si>
  <si>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</si>
  <si>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</si>
  <si>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</si>
  <si>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</si>
  <si>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</si>
  <si>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</si>
  <si>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</si>
  <si>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</si>
  <si>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</si>
  <si>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</si>
  <si>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</si>
  <si>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</si>
  <si>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</si>
  <si>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</si>
  <si>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</si>
  <si>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</si>
  <si>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</si>
  <si>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</si>
  <si>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</si>
  <si>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</si>
  <si>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</si>
  <si>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</si>
  <si>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</si>
  <si>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</si>
  <si>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</si>
  <si>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</si>
  <si>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</si>
  <si>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</si>
  <si>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</si>
  <si>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</si>
  <si>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</si>
  <si>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</si>
  <si>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</si>
  <si>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</si>
  <si>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</si>
  <si>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</si>
  <si>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</si>
  <si>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</si>
  <si>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</si>
  <si>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</si>
  <si>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</si>
  <si>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</si>
  <si>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</si>
  <si>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</si>
  <si>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</si>
  <si>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</si>
  <si>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</si>
  <si>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</si>
  <si>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</si>
  <si>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</si>
  <si>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</si>
  <si>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</si>
  <si>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</si>
  <si>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</si>
  <si>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</si>
  <si>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</si>
  <si>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</si>
  <si>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</si>
  <si>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</si>
  <si>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</si>
  <si>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</si>
  <si>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</si>
  <si>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</si>
  <si>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</si>
  <si>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</si>
  <si>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</si>
  <si>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</si>
  <si>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</si>
  <si>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</si>
  <si>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</si>
  <si>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</si>
  <si>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</si>
  <si>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</si>
  <si>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</si>
  <si>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</si>
  <si>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</si>
  <si>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</si>
  <si>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</si>
  <si>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</si>
  <si>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</si>
  <si>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</si>
  <si>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</si>
  <si>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</si>
  <si>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</si>
  <si>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</si>
  <si>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</si>
  <si>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</si>
  <si>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</si>
  <si>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</si>
  <si>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</si>
  <si>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</si>
  <si>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</si>
  <si>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</si>
  <si>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</si>
  <si>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</si>
  <si>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</si>
  <si>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</si>
  <si>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</si>
  <si>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</si>
  <si>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</si>
  <si>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</si>
  <si>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</si>
  <si>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</si>
  <si>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</si>
  <si>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</si>
  <si>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</si>
  <si>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</si>
  <si>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</si>
  <si>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</si>
  <si>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</si>
  <si>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</si>
  <si>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</si>
  <si>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</si>
  <si>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</si>
  <si>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</si>
  <si>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</si>
  <si>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</si>
  <si>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</si>
  <si>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</si>
  <si>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</si>
  <si>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</si>
  <si>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</si>
  <si>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</si>
  <si>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</si>
  <si>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</si>
  <si>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</si>
  <si>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</si>
  <si>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</si>
  <si>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</si>
  <si>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</si>
  <si>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</si>
  <si>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</si>
  <si>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</si>
  <si>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</si>
  <si>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</si>
  <si>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</si>
  <si>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</si>
  <si>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</si>
  <si>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</si>
  <si>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</si>
  <si>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</si>
  <si>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</si>
  <si>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</si>
  <si>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</si>
  <si>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</si>
  <si>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</si>
  <si>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</si>
  <si>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</si>
  <si>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</si>
  <si>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</si>
  <si>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</si>
  <si>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</si>
  <si>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</si>
  <si>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</si>
  <si>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</si>
  <si>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</si>
  <si>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</si>
  <si>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</si>
  <si>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</si>
  <si>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</si>
  <si>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</si>
  <si>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</si>
  <si>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</si>
  <si>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</si>
  <si>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</si>
  <si>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</si>
  <si>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</si>
  <si>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</si>
  <si>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</si>
  <si>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</si>
  <si>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</si>
  <si>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</si>
  <si>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</si>
  <si>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</si>
  <si>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</si>
  <si>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</si>
  <si>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</si>
  <si>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</si>
  <si>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</si>
  <si>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</si>
  <si>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</si>
  <si>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</si>
  <si>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</si>
  <si>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</si>
  <si>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</si>
  <si>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</si>
  <si>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</si>
  <si>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</si>
  <si>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</si>
  <si>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</si>
  <si>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</si>
  <si>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</si>
  <si>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</si>
  <si>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</si>
  <si>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</si>
  <si>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</si>
  <si>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</si>
  <si>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</si>
  <si>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</si>
  <si>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</si>
  <si>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</si>
  <si>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</si>
  <si>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</si>
  <si>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</si>
  <si>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</si>
  <si>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</si>
  <si>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</si>
  <si>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</si>
  <si>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</si>
  <si>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</si>
  <si>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</si>
  <si>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</si>
  <si>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</si>
  <si>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</si>
  <si>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</si>
  <si>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</si>
  <si>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</si>
  <si>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</si>
  <si>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</si>
  <si>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</si>
  <si>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</si>
  <si>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</si>
  <si>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</si>
  <si>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</si>
  <si>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</si>
  <si>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</si>
  <si>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</si>
  <si>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</si>
  <si>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</si>
  <si>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</si>
  <si>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</si>
  <si>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</si>
  <si>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</si>
  <si>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</si>
  <si>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</si>
  <si>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</si>
  <si>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</si>
  <si>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</si>
  <si>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</si>
  <si>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</si>
  <si>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</si>
  <si>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</si>
  <si>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</si>
  <si>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</si>
  <si>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</si>
  <si>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</si>
  <si>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</si>
  <si>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</si>
  <si>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</si>
  <si>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</si>
  <si>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</si>
  <si>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</si>
  <si>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</si>
  <si>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</si>
  <si>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</si>
  <si>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</si>
  <si>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</si>
  <si>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</si>
  <si>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</si>
  <si>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</si>
  <si>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</si>
  <si>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</si>
  <si>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</si>
  <si>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</si>
  <si>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</si>
  <si>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</si>
  <si>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</si>
  <si>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</si>
  <si>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</si>
  <si>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</si>
  <si>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</si>
  <si>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</si>
  <si>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</si>
  <si>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</si>
  <si>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</si>
  <si>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</si>
  <si>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</si>
  <si>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</si>
  <si>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</si>
  <si>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</si>
  <si>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</si>
  <si>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</si>
  <si>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</si>
  <si>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</si>
  <si>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</si>
  <si>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</si>
  <si>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</si>
  <si>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</si>
  <si>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</si>
  <si>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</si>
  <si>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</si>
  <si>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</si>
  <si>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</si>
  <si>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</si>
  <si>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</si>
  <si>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</si>
  <si>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</si>
  <si>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</si>
  <si>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</si>
  <si>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</si>
  <si>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</si>
  <si>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</si>
  <si>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</si>
  <si>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</si>
  <si>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</si>
  <si>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</si>
  <si>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</si>
  <si>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</si>
  <si>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</si>
  <si>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</si>
  <si>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</si>
  <si>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</si>
  <si>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</si>
  <si>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</si>
  <si>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</si>
  <si>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</si>
  <si>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</si>
  <si>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</si>
  <si>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</si>
  <si>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</si>
  <si>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</si>
  <si>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</si>
  <si>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</si>
  <si>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</si>
  <si>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</si>
  <si>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</si>
  <si>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</si>
  <si>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</si>
  <si>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</si>
  <si>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</si>
  <si>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</si>
  <si>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</si>
  <si>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</si>
  <si>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</si>
  <si>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</si>
  <si>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</si>
  <si>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</si>
  <si>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</si>
  <si>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</si>
  <si>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</si>
  <si>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</si>
  <si>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</si>
  <si>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</si>
  <si>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</si>
  <si>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</si>
  <si>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</si>
  <si>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</si>
  <si>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</si>
  <si>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</si>
  <si>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</si>
  <si>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</si>
  <si>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</si>
  <si>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</si>
  <si>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</si>
  <si>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</si>
  <si>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</si>
  <si>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</si>
  <si>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</si>
  <si>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</si>
  <si>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</si>
  <si>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</si>
  <si>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</si>
  <si>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</si>
  <si>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</si>
  <si>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</si>
  <si>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</si>
  <si>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</si>
  <si>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</si>
  <si>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</si>
  <si>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</si>
  <si>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</si>
  <si>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</si>
  <si>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</si>
  <si>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</si>
  <si>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</si>
  <si>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</si>
  <si>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</si>
  <si>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</si>
  <si>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</si>
  <si>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</si>
  <si>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</si>
  <si>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</si>
  <si>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</si>
  <si>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</si>
  <si>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</si>
  <si>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</si>
  <si>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</si>
  <si>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</si>
  <si>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</si>
  <si>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</si>
  <si>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</si>
  <si>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</si>
  <si>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</si>
  <si>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</si>
  <si>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</si>
  <si>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</si>
  <si>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</si>
  <si>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</si>
  <si>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</si>
  <si>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</si>
  <si>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</si>
  <si>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</si>
  <si>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</si>
  <si>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</si>
  <si>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</si>
  <si>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</si>
  <si>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</si>
  <si>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</si>
  <si>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</si>
  <si>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</si>
  <si>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</si>
  <si>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</si>
  <si>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</si>
  <si>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</si>
  <si>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</si>
  <si>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</si>
  <si>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</si>
  <si>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</si>
  <si>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</si>
  <si>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</si>
  <si>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</si>
  <si>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</si>
  <si>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</si>
  <si>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</si>
  <si>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</si>
  <si>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</si>
  <si>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</si>
  <si>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</si>
  <si>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</si>
  <si>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</si>
  <si>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</si>
  <si>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</si>
  <si>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</si>
  <si>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</si>
  <si>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</si>
  <si>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</si>
  <si>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</si>
  <si>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</si>
  <si>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</si>
  <si>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</si>
  <si>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</si>
  <si>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</si>
  <si>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</si>
  <si>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</si>
  <si>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</si>
  <si>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</si>
  <si>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</si>
  <si>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</si>
  <si>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</si>
  <si>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</si>
  <si>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</si>
  <si>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</si>
  <si>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</si>
  <si>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</si>
  <si>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</si>
  <si>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</si>
  <si>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</si>
  <si>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</si>
  <si>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</si>
  <si>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</si>
  <si>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</si>
  <si>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</si>
  <si>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</si>
  <si>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</si>
  <si>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</si>
  <si>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</si>
  <si>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</si>
  <si>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</si>
  <si>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</si>
  <si>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</si>
  <si>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</si>
  <si>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</si>
  <si>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</si>
  <si>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</si>
  <si>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</si>
  <si>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</si>
  <si>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</si>
  <si>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</si>
  <si>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</si>
  <si>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</si>
  <si>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</si>
  <si>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</si>
  <si>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</si>
  <si>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</si>
  <si>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</si>
  <si>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</si>
  <si>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</si>
  <si>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</si>
  <si>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</si>
  <si>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</si>
  <si>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</si>
  <si>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</si>
  <si>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</si>
  <si>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</si>
  <si>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</si>
  <si>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</si>
  <si>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</si>
  <si>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</si>
  <si>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</si>
  <si>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</si>
  <si>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</si>
  <si>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</si>
  <si>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</si>
  <si>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</si>
  <si>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</si>
  <si>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</si>
  <si>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</si>
  <si>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</si>
  <si>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</si>
  <si>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</si>
  <si>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</si>
  <si>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</si>
  <si>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</si>
  <si>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</si>
  <si>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</si>
  <si>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</si>
  <si>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</si>
  <si>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</si>
  <si>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</si>
  <si>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</si>
  <si>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</si>
  <si>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</si>
  <si>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</si>
  <si>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</si>
  <si>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</si>
  <si>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</si>
  <si>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</si>
  <si>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</si>
  <si>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</si>
  <si>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</si>
  <si>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</si>
  <si>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</si>
  <si>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</si>
  <si>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</si>
  <si>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</si>
  <si>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</si>
  <si>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</si>
  <si>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</si>
  <si>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</si>
  <si>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</si>
  <si>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</si>
  <si>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</si>
  <si>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</si>
  <si>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</si>
  <si>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</si>
  <si>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</si>
  <si>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</si>
  <si>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</si>
  <si>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</si>
  <si>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</si>
  <si>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</si>
  <si>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</si>
  <si>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</si>
  <si>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</si>
  <si>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</si>
  <si>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</si>
  <si>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</si>
  <si>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</si>
  <si>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</si>
  <si>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</si>
  <si>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</si>
  <si>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</si>
  <si>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</si>
  <si>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</si>
  <si>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</si>
  <si>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</si>
  <si>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</si>
  <si>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</si>
  <si>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</si>
  <si>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</si>
  <si>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</si>
  <si>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</si>
  <si>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</si>
  <si>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</si>
  <si>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</si>
  <si>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</si>
  <si>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</si>
  <si>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</si>
  <si>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</si>
  <si>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</si>
  <si>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</si>
  <si>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</si>
  <si>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</si>
  <si>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</si>
  <si>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</si>
  <si>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</si>
  <si>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</si>
  <si>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</si>
  <si>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</si>
  <si>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</si>
  <si>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</si>
  <si>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</si>
  <si>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</si>
  <si>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</si>
  <si>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</si>
  <si>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</si>
  <si>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</si>
  <si>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</si>
  <si>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</si>
  <si>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</si>
  <si>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</si>
  <si>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</si>
  <si>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</si>
  <si>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</si>
  <si>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</si>
  <si>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</si>
  <si>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</si>
  <si>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</si>
  <si>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</si>
  <si>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</si>
  <si>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</si>
  <si>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</si>
  <si>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</si>
  <si>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</si>
  <si>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</si>
  <si>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</si>
  <si>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</si>
  <si>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</si>
  <si>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</si>
  <si>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</si>
  <si>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</si>
  <si>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</si>
  <si>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</si>
  <si>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</si>
  <si>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</si>
  <si>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</si>
  <si>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</si>
  <si>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</si>
  <si>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</si>
  <si>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</si>
  <si>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</si>
  <si>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</si>
  <si>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</si>
  <si>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</si>
  <si>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</si>
  <si>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</si>
  <si>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</si>
  <si>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</si>
  <si>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</si>
  <si>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</si>
  <si>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</si>
  <si>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</si>
  <si>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</si>
  <si>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</si>
  <si>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</si>
  <si>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</si>
  <si>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</si>
  <si>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</si>
  <si>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</si>
  <si>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</si>
  <si>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</si>
  <si>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</si>
  <si>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</si>
  <si>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</si>
  <si>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</si>
  <si>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</si>
  <si>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</si>
  <si>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</si>
  <si>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</si>
  <si>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</si>
  <si>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</si>
  <si>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</si>
  <si>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</si>
  <si>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</si>
  <si>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</si>
  <si>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</si>
  <si>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</si>
  <si>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</si>
  <si>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</si>
  <si>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</si>
  <si>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</si>
  <si>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</si>
  <si>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</si>
  <si>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</si>
  <si>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</si>
  <si>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</si>
  <si>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</si>
  <si>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</si>
  <si>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</si>
  <si>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</si>
  <si>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</si>
  <si>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</si>
  <si>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</si>
  <si>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</si>
  <si>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</si>
  <si>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</si>
  <si>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</si>
  <si>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</si>
  <si>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</si>
  <si>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</si>
  <si>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</si>
  <si>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</si>
  <si>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</si>
  <si>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</si>
  <si>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</si>
  <si>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</si>
  <si>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</si>
  <si>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</si>
  <si>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</si>
  <si>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</si>
  <si>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</si>
  <si>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</si>
  <si>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</si>
  <si>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</si>
  <si>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</si>
  <si>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</si>
  <si>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</si>
  <si>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</si>
  <si>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</si>
  <si>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</si>
  <si>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</si>
  <si>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</si>
  <si>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</si>
  <si>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</si>
  <si>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</si>
  <si>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</si>
  <si>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</si>
  <si>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</si>
  <si>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</si>
  <si>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</si>
  <si>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</si>
  <si>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</si>
  <si>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</si>
  <si>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</si>
  <si>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</si>
  <si>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</si>
  <si>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</si>
  <si>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</si>
  <si>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</si>
  <si>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</si>
  <si>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</si>
  <si>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</si>
  <si>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</si>
  <si>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</si>
  <si>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</si>
  <si>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</si>
  <si>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</si>
  <si>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</si>
  <si>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</si>
  <si>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</si>
  <si>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</si>
  <si>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</si>
  <si>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</si>
  <si>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</si>
  <si>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</si>
  <si>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</si>
  <si>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</si>
  <si>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</si>
  <si>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</si>
  <si>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</si>
  <si>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</si>
  <si>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</si>
  <si>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</si>
  <si>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</si>
  <si>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</si>
  <si>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</si>
  <si>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</si>
  <si>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</si>
  <si>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</si>
  <si>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</si>
  <si>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</si>
  <si>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</si>
  <si>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</si>
  <si>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</si>
  <si>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</si>
  <si>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</si>
  <si>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</si>
  <si>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</si>
  <si>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</si>
  <si>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</si>
  <si>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</si>
  <si>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</si>
  <si>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</si>
  <si>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</si>
  <si>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</si>
  <si>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</si>
  <si>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</si>
  <si>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</si>
  <si>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</si>
  <si>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</si>
  <si>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</si>
  <si>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</si>
  <si>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</si>
  <si>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</si>
  <si>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</si>
  <si>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</si>
  <si>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</si>
  <si>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</si>
  <si>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</si>
  <si>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</si>
  <si>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</si>
  <si>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</si>
  <si>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</si>
  <si>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</si>
  <si>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</si>
  <si>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</si>
  <si>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</si>
  <si>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</si>
  <si>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</si>
  <si>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</si>
  <si>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</si>
  <si>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</si>
  <si>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</si>
  <si>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</si>
  <si>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</si>
  <si>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</si>
  <si>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</si>
  <si>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</si>
  <si>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</si>
  <si>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</si>
  <si>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</si>
  <si>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</si>
  <si>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</si>
  <si>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</si>
  <si>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</si>
  <si>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</si>
  <si>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</si>
  <si>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</si>
  <si>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</si>
  <si>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</si>
  <si>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</si>
  <si>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</si>
  <si>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</si>
  <si>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</si>
  <si>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</si>
  <si>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</si>
  <si>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</si>
  <si>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</si>
  <si>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</si>
  <si>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</si>
  <si>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</si>
  <si>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</si>
  <si>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</si>
  <si>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</si>
  <si>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</si>
  <si>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</si>
  <si>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</si>
  <si>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</si>
  <si>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</si>
  <si>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</si>
  <si>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</si>
  <si>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</si>
  <si>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</si>
  <si>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</si>
  <si>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</si>
  <si>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</si>
  <si>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</si>
  <si>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</si>
  <si>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</si>
  <si>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</si>
  <si>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</si>
  <si>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</si>
  <si>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</si>
  <si>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</si>
  <si>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</si>
  <si>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</si>
  <si>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</si>
  <si>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</si>
  <si>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</si>
  <si>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</si>
  <si>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</si>
  <si>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</si>
  <si>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</si>
  <si>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</si>
  <si>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</si>
  <si>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</si>
  <si>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</si>
  <si>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</si>
  <si>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</si>
  <si>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</si>
  <si>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</si>
  <si>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</si>
  <si>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</si>
  <si>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</si>
  <si>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</si>
  <si>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</si>
  <si>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</si>
  <si>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</si>
  <si>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</si>
  <si>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</si>
  <si>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</si>
  <si>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</si>
  <si>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</si>
  <si>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</si>
  <si>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</si>
  <si>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</si>
  <si>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</si>
  <si>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</si>
  <si>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</si>
  <si>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</si>
  <si>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</si>
  <si>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</si>
  <si>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</si>
  <si>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</si>
  <si>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</si>
  <si>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</si>
  <si>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</si>
  <si>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</si>
  <si>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</si>
  <si>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</si>
  <si>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</si>
  <si>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</si>
  <si>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</si>
  <si>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</si>
  <si>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</si>
  <si>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</si>
  <si>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</si>
  <si>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</si>
  <si>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</si>
  <si>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</si>
  <si>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</si>
  <si>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</si>
  <si>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</si>
  <si>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</si>
  <si>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</si>
  <si>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</si>
  <si>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</si>
  <si>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</si>
  <si>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</si>
  <si>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</si>
  <si>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</si>
  <si>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</si>
  <si>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</si>
  <si>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</si>
  <si>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</si>
  <si>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</si>
  <si>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</si>
  <si>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</si>
  <si>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</si>
  <si>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</si>
  <si>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</si>
  <si>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</si>
  <si>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</si>
  <si>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</si>
  <si>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</si>
  <si>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</si>
  <si>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</si>
  <si>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</si>
  <si>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</si>
  <si>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</si>
  <si>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</si>
  <si>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</si>
  <si>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</si>
  <si>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</si>
  <si>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</si>
  <si>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</si>
  <si>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</si>
  <si>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</si>
  <si>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</si>
  <si>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</si>
  <si>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</si>
  <si>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</si>
  <si>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</si>
  <si>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</si>
  <si>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</si>
  <si>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</si>
  <si>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</si>
  <si>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</si>
  <si>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</si>
  <si>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</si>
  <si>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</si>
  <si>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</si>
  <si>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</si>
  <si>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</si>
  <si>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</si>
  <si>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</si>
  <si>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</si>
  <si>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</si>
  <si>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</si>
  <si>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</si>
  <si>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</si>
  <si>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</si>
  <si>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</si>
  <si>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</si>
  <si>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</si>
  <si>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</si>
  <si>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</si>
  <si>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</si>
  <si>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</si>
  <si>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</si>
  <si>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</si>
  <si>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</si>
  <si>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</si>
  <si>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</si>
  <si>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</si>
  <si>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</si>
  <si>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</si>
  <si>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</si>
  <si>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</si>
  <si>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</si>
  <si>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</si>
  <si>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</si>
  <si>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</si>
  <si>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</si>
  <si>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</si>
  <si>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</si>
  <si>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</si>
  <si>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</si>
  <si>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</si>
  <si>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</si>
  <si>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</si>
  <si>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</si>
  <si>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</si>
  <si>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</si>
  <si>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</si>
  <si>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</si>
  <si>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</si>
  <si>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</si>
  <si>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</si>
  <si>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</si>
  <si>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</si>
  <si>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</si>
  <si>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</si>
  <si>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</si>
  <si>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</si>
  <si>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</si>
  <si>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</si>
  <si>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</si>
  <si>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</si>
  <si>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</si>
  <si>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</si>
  <si>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</si>
  <si>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</si>
  <si>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</si>
  <si>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</si>
  <si>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</si>
  <si>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</si>
  <si>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</si>
  <si>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</si>
  <si>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</si>
  <si>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</si>
  <si>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</si>
  <si>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</si>
  <si>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</si>
  <si>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</si>
  <si>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</si>
  <si>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</si>
  <si>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</si>
  <si>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</si>
  <si>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</si>
  <si>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</si>
  <si>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</si>
  <si>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</si>
  <si>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</si>
  <si>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</si>
  <si>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</si>
  <si>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</si>
  <si>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</si>
  <si>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</si>
  <si>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</si>
  <si>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</si>
  <si>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</si>
  <si>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</si>
  <si>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</si>
  <si>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</si>
  <si>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</si>
  <si>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</si>
  <si>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</si>
  <si>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</si>
  <si>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</si>
  <si>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</si>
  <si>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</si>
  <si>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</si>
  <si>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</si>
  <si>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</si>
  <si>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</si>
  <si>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</si>
  <si>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</si>
  <si>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</si>
  <si>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</si>
  <si>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</si>
  <si>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</si>
  <si>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</si>
  <si>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</si>
  <si>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</si>
  <si>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</si>
  <si>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</si>
  <si>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</si>
  <si>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</si>
  <si>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</si>
  <si>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</si>
  <si>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</si>
  <si>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</si>
  <si>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</si>
  <si>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</si>
  <si>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</si>
  <si>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</si>
  <si>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</si>
  <si>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</si>
  <si>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</si>
  <si>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</si>
  <si>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</si>
  <si>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</si>
  <si>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</si>
  <si>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</si>
  <si>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</si>
  <si>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</si>
  <si>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</si>
  <si>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</si>
  <si>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</si>
  <si>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</si>
  <si>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</si>
  <si>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</si>
  <si>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</si>
  <si>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</si>
  <si>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</si>
  <si>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</si>
  <si>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</si>
  <si>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</si>
  <si>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</si>
  <si>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</si>
  <si>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</si>
  <si>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</si>
  <si>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</si>
  <si>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</si>
  <si>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</si>
  <si>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</si>
  <si>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</si>
  <si>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</si>
  <si>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</si>
  <si>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</si>
  <si>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</si>
  <si>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</si>
  <si>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</si>
  <si>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</si>
  <si>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</si>
  <si>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</si>
  <si>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</si>
  <si>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</si>
  <si>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</si>
  <si>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</si>
  <si>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</si>
  <si>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</si>
  <si>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</si>
  <si>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</si>
  <si>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</si>
  <si>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</si>
  <si>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</si>
  <si>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</si>
  <si>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</si>
  <si>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</si>
  <si>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</si>
  <si>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</si>
  <si>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</si>
  <si>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</si>
  <si>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</si>
  <si>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</si>
  <si>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</si>
  <si>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</si>
  <si>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</si>
  <si>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</si>
  <si>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</si>
  <si>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</si>
  <si>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</si>
  <si>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</si>
  <si>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</si>
  <si>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</si>
  <si>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</si>
  <si>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</si>
  <si>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</si>
  <si>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</si>
  <si>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</si>
  <si>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</si>
  <si>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</si>
  <si>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</si>
  <si>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</si>
  <si>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</si>
  <si>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</si>
  <si>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</si>
  <si>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</si>
  <si>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</si>
  <si>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</si>
  <si>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</si>
  <si>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</si>
  <si>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</si>
  <si>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</si>
  <si>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</si>
  <si>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</si>
  <si>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</si>
  <si>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</si>
  <si>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</si>
  <si>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</si>
  <si>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</si>
  <si>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</si>
  <si>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</si>
  <si>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</si>
  <si>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</si>
  <si>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</si>
  <si>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</si>
  <si>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</si>
  <si>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</si>
  <si>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</si>
  <si>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</si>
  <si>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</si>
  <si>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</si>
  <si>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</si>
  <si>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</si>
  <si>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</si>
  <si>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</si>
  <si>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</si>
  <si>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</si>
  <si>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</si>
  <si>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</si>
  <si>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</si>
  <si>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</si>
  <si>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</si>
  <si>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</si>
  <si>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</si>
  <si>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</si>
  <si>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</si>
  <si>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</si>
  <si>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</si>
  <si>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</si>
  <si>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</si>
  <si>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</si>
  <si>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</si>
  <si>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</si>
  <si>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</si>
  <si>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</si>
  <si>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</si>
  <si>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</si>
  <si>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</si>
  <si>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</si>
  <si>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</si>
  <si>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</si>
  <si>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</si>
  <si>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</si>
  <si>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</si>
  <si>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</si>
  <si>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</si>
  <si>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</si>
  <si>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</si>
  <si>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</si>
  <si>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</si>
  <si>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</si>
  <si>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</si>
  <si>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</si>
  <si>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</si>
  <si>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</si>
  <si>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</si>
  <si>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</si>
  <si>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</si>
  <si>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</si>
  <si>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</si>
  <si>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</si>
  <si>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</si>
  <si>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</si>
  <si>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</si>
  <si>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</si>
  <si>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</si>
  <si>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</si>
  <si>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</si>
  <si>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</si>
  <si>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</si>
  <si>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</si>
  <si>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</si>
  <si>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</si>
  <si>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</si>
  <si>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</si>
  <si>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</si>
  <si>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</si>
  <si>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</si>
  <si>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</si>
  <si>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</si>
  <si>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</si>
  <si>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</si>
  <si>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</si>
  <si>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</si>
  <si>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</si>
  <si>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</si>
  <si>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</si>
  <si>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</si>
  <si>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</si>
  <si>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</si>
  <si>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</si>
  <si>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</si>
  <si>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</si>
  <si>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</si>
  <si>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</si>
  <si>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</si>
  <si>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</si>
  <si>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</si>
  <si>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</si>
  <si>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</si>
  <si>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</si>
  <si>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</si>
  <si>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</si>
  <si>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</si>
  <si>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</si>
  <si>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</si>
  <si>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</si>
  <si>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</si>
  <si>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</si>
  <si>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</si>
  <si>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</si>
  <si>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</si>
  <si>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</si>
  <si>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</si>
  <si>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</si>
  <si>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</si>
  <si>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</si>
  <si>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</si>
  <si>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</si>
  <si>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</si>
  <si>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</si>
  <si>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</si>
  <si>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</si>
  <si>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</si>
  <si>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</si>
  <si>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</si>
  <si>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</si>
  <si>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</si>
  <si>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</si>
  <si>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</si>
  <si>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</si>
  <si>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</si>
  <si>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</si>
  <si>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</si>
  <si>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</si>
  <si>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</si>
  <si>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</si>
  <si>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</si>
  <si>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</si>
  <si>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</si>
  <si>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</si>
  <si>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</si>
  <si>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</si>
  <si>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</si>
  <si>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</si>
  <si>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</si>
  <si>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</si>
  <si>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</si>
  <si>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</si>
  <si>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</si>
  <si>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</si>
  <si>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</si>
  <si>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</si>
  <si>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</si>
  <si>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</si>
  <si>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</si>
  <si>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</si>
  <si>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</si>
  <si>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</si>
  <si>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</si>
  <si>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</si>
  <si>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</si>
  <si>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</si>
  <si>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</si>
  <si>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</si>
  <si>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</si>
  <si>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</si>
  <si>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</si>
  <si>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</si>
  <si>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</si>
  <si>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</si>
  <si>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</si>
  <si>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</si>
  <si>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</si>
  <si>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</si>
  <si>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</si>
  <si>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</si>
  <si>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</si>
  <si>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</si>
  <si>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</si>
  <si>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</si>
  <si>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</si>
  <si>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</si>
  <si>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</si>
  <si>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</si>
  <si>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</si>
  <si>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</si>
  <si>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</si>
  <si>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</si>
  <si>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</si>
  <si>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</si>
  <si>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</si>
  <si>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</si>
  <si>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</si>
  <si>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</si>
  <si>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</si>
  <si>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</si>
  <si>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</si>
  <si>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</si>
  <si>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</si>
  <si>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</si>
  <si>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</si>
  <si>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</si>
  <si>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</si>
  <si>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</si>
  <si>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</si>
  <si>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</si>
  <si>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</si>
  <si>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</si>
  <si>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</si>
  <si>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</si>
  <si>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</si>
  <si>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</si>
  <si>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</si>
  <si>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</si>
  <si>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</si>
  <si>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</si>
  <si>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</si>
  <si>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</si>
  <si>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</si>
  <si>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</si>
  <si>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</si>
  <si>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</si>
  <si>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</si>
  <si>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</si>
  <si>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</si>
  <si>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</si>
  <si>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</si>
  <si>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</si>
  <si>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</si>
  <si>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</si>
  <si>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</si>
  <si>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</si>
  <si>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</si>
  <si>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</si>
  <si>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</si>
  <si>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</si>
  <si>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</si>
  <si>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</si>
  <si>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</si>
  <si>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</si>
  <si>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</si>
  <si>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</si>
  <si>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</si>
  <si>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</si>
  <si>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</si>
  <si>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</si>
  <si>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</si>
  <si>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</si>
  <si>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</si>
  <si>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</si>
  <si>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</si>
  <si>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</si>
  <si>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</si>
  <si>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</si>
  <si>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</si>
  <si>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</si>
  <si>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</si>
  <si>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</si>
  <si>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</si>
  <si>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</si>
  <si>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</si>
  <si>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</si>
  <si>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</si>
  <si>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</si>
  <si>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</si>
  <si>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</si>
  <si>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</si>
  <si>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</si>
  <si>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</si>
  <si>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</si>
  <si>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</si>
  <si>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</si>
  <si>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</si>
  <si>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</si>
  <si>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</si>
  <si>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</si>
  <si>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</si>
  <si>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</si>
  <si>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</si>
  <si>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</si>
  <si>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</si>
  <si>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</si>
  <si>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</si>
  <si>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</si>
  <si>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</si>
  <si>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</si>
  <si>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</si>
  <si>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</si>
  <si>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</si>
  <si>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</si>
  <si>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</si>
  <si>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</si>
  <si>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</si>
  <si>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</si>
  <si>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</si>
  <si>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</si>
  <si>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</si>
  <si>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</si>
  <si>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</si>
  <si>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</si>
  <si>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</si>
  <si>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</si>
  <si>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</si>
  <si>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</si>
  <si>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</si>
  <si>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</si>
  <si>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</si>
  <si>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</si>
  <si>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</si>
  <si>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</si>
  <si>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</si>
  <si>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</si>
  <si>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</si>
  <si>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</si>
  <si>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</si>
  <si>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</si>
  <si>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</si>
  <si>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</si>
  <si>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</si>
  <si>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</si>
  <si>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</si>
  <si>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</si>
  <si>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</si>
  <si>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</si>
  <si>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</si>
  <si>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</si>
  <si>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</si>
  <si>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</si>
  <si>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</si>
  <si>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</si>
  <si>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</si>
  <si>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</si>
  <si>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</si>
  <si>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</si>
  <si>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</si>
  <si>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</si>
  <si>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</si>
  <si>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</si>
  <si>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</si>
  <si>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</si>
  <si>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</si>
  <si>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</si>
  <si>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</si>
  <si>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</si>
  <si>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</si>
  <si>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</si>
  <si>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</si>
  <si>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</si>
  <si>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</si>
  <si>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</si>
  <si>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</si>
  <si>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</si>
  <si>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</si>
  <si>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</si>
  <si>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</si>
  <si>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</si>
  <si>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</si>
  <si>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</si>
  <si>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</si>
  <si>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</si>
  <si>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</si>
  <si>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</si>
  <si>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</si>
  <si>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</si>
  <si>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</si>
  <si>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</si>
  <si>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</si>
  <si>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</si>
  <si>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</si>
  <si>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</si>
  <si>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</si>
  <si>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</si>
  <si>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</si>
  <si>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</si>
  <si>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</si>
  <si>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</si>
  <si>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</si>
  <si>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</si>
  <si>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</si>
  <si>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</si>
  <si>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</si>
  <si>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</si>
  <si>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</si>
  <si>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</si>
  <si>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</si>
  <si>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</si>
  <si>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</si>
  <si>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</si>
  <si>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</si>
  <si>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</si>
  <si>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</si>
  <si>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</si>
  <si>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</si>
  <si>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</si>
  <si>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</si>
  <si>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</si>
  <si>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</si>
  <si>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</si>
  <si>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</si>
  <si>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</si>
  <si>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</si>
  <si>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</si>
  <si>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</si>
  <si>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</si>
  <si>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</si>
  <si>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</si>
  <si>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</si>
  <si>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</si>
  <si>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</si>
  <si>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</si>
  <si>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</si>
  <si>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</si>
  <si>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</si>
  <si>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</si>
  <si>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</si>
  <si>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</si>
  <si>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</si>
  <si>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</si>
  <si>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</si>
  <si>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</si>
  <si>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</si>
  <si>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</si>
  <si>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</si>
  <si>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</si>
  <si>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</si>
  <si>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</si>
  <si>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</si>
  <si>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</si>
  <si>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</si>
  <si>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</si>
  <si>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</si>
  <si>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</si>
  <si>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</si>
  <si>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</si>
  <si>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</si>
  <si>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</si>
  <si>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</si>
  <si>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</si>
  <si>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</si>
  <si>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</si>
  <si>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</si>
  <si>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</si>
  <si>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</si>
  <si>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</si>
  <si>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</si>
  <si>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</si>
  <si>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</si>
  <si>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</si>
  <si>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</si>
  <si>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</si>
  <si>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</si>
  <si>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</si>
  <si>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</si>
  <si>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</si>
  <si>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</si>
  <si>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</si>
  <si>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</si>
  <si>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</si>
  <si>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</si>
  <si>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</si>
  <si>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</si>
  <si>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</si>
  <si>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</si>
  <si>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</si>
  <si>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</si>
  <si>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</si>
  <si>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</si>
  <si>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</si>
  <si>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</si>
  <si>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</si>
  <si>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</si>
  <si>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</si>
  <si>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</si>
  <si>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</si>
  <si>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</si>
  <si>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</si>
  <si>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</si>
  <si>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</si>
  <si>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</si>
  <si>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</si>
  <si>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</si>
  <si>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</si>
  <si>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</si>
  <si>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</si>
  <si>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</si>
  <si>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</si>
  <si>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</si>
  <si>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</si>
  <si>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</si>
  <si>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</si>
  <si>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</si>
  <si>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</si>
  <si>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</si>
  <si>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</si>
  <si>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</si>
  <si>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</si>
  <si>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</si>
  <si>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</si>
  <si>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</si>
  <si>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</si>
  <si>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</si>
  <si>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</si>
  <si>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</si>
  <si>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</si>
  <si>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</si>
  <si>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</si>
  <si>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</si>
  <si>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</si>
  <si>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</si>
  <si>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</si>
  <si>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</si>
  <si>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</si>
  <si>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</si>
  <si>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</si>
  <si>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</si>
  <si>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</si>
  <si>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</si>
  <si>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</si>
  <si>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</si>
  <si>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</si>
  <si>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</si>
  <si>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</si>
  <si>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</si>
  <si>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</si>
  <si>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</si>
  <si>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</si>
  <si>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</si>
  <si>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</si>
  <si>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</si>
  <si>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</si>
  <si>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</si>
  <si>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</si>
  <si>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</si>
  <si>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</si>
  <si>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</si>
  <si>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</si>
  <si>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</si>
  <si>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</si>
  <si>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</si>
  <si>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</si>
  <si>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</si>
  <si>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</si>
  <si>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</si>
  <si>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</si>
  <si>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</si>
  <si>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</si>
  <si>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</si>
  <si>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</si>
  <si>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</si>
  <si>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</si>
  <si>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</si>
  <si>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</si>
  <si>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</si>
  <si>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</si>
  <si>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</si>
  <si>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</si>
  <si>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</si>
  <si>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</si>
  <si>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</si>
  <si>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</si>
  <si>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</si>
  <si>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</si>
  <si>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</si>
  <si>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</si>
  <si>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</si>
  <si>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</si>
  <si>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</si>
  <si>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</si>
  <si>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</si>
  <si>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</si>
  <si>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</si>
  <si>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</si>
  <si>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</si>
  <si>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</si>
  <si>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</si>
  <si>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</si>
  <si>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</si>
  <si>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</si>
  <si>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</si>
  <si>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</si>
  <si>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</si>
  <si>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</si>
  <si>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</si>
  <si>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</si>
  <si>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</si>
  <si>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</si>
  <si>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</si>
  <si>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</si>
  <si>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</si>
  <si>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</si>
  <si>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</si>
  <si>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</si>
  <si>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</si>
  <si>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</si>
  <si>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</si>
  <si>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</si>
  <si>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</si>
  <si>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</si>
  <si>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</si>
  <si>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</si>
  <si>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</si>
  <si>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</si>
  <si>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</si>
  <si>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</si>
  <si>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</si>
  <si>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</si>
  <si>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</si>
  <si>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</si>
  <si>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</si>
  <si>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</si>
  <si>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</si>
  <si>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</si>
  <si>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</si>
  <si>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</si>
  <si>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</si>
  <si>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</si>
  <si>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</si>
  <si>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</si>
  <si>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</si>
  <si>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</si>
  <si>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</si>
  <si>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</si>
  <si>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</si>
  <si>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</si>
  <si>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</si>
  <si>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</si>
  <si>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</si>
  <si>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</si>
  <si>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</si>
  <si>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</si>
  <si>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</si>
  <si>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</si>
  <si>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</si>
  <si>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</si>
  <si>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</si>
  <si>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</si>
  <si>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</si>
  <si>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</si>
  <si>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</si>
  <si>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</si>
  <si>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</si>
  <si>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</si>
  <si>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</si>
  <si>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</si>
  <si>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</si>
  <si>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</si>
  <si>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</si>
  <si>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</si>
  <si>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</si>
  <si>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</si>
  <si>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</si>
  <si>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</si>
  <si>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</si>
  <si>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</si>
  <si>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</si>
  <si>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</si>
  <si>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</si>
  <si>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</si>
  <si>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</si>
  <si>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</si>
  <si>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</si>
  <si>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</si>
  <si>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</si>
  <si>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</si>
  <si>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</si>
  <si>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</si>
  <si>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</si>
  <si>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</si>
  <si>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</si>
  <si>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</si>
  <si>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</si>
  <si>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</si>
  <si>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</si>
  <si>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</si>
  <si>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</si>
  <si>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</si>
  <si>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</si>
  <si>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</si>
  <si>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</si>
  <si>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</si>
  <si>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</si>
  <si>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</si>
  <si>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</si>
  <si>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</si>
  <si>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</si>
  <si>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</si>
  <si>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</si>
  <si>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</si>
  <si>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</si>
  <si>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</si>
  <si>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</si>
  <si>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</si>
  <si>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</si>
  <si>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</si>
  <si>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</si>
  <si>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</si>
  <si>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</si>
  <si>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</si>
  <si>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</si>
  <si>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</si>
  <si>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</si>
  <si>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</si>
  <si>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</si>
  <si>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</si>
  <si>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</si>
  <si>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</si>
  <si>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</si>
  <si>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</si>
  <si>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</si>
  <si>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</si>
  <si>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</si>
  <si>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</si>
  <si>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</si>
  <si>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</si>
  <si>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</si>
  <si>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</si>
  <si>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</si>
  <si>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</si>
  <si>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</si>
  <si>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</si>
  <si>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</si>
  <si>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</si>
  <si>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</si>
  <si>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</si>
  <si>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</si>
  <si>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</si>
  <si>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</si>
  <si>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</si>
  <si>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</si>
  <si>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</si>
  <si>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</si>
  <si>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</si>
  <si>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</si>
  <si>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</si>
  <si>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</si>
  <si>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</si>
  <si>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</si>
  <si>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</si>
  <si>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</si>
  <si>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</si>
  <si>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</si>
  <si>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</si>
  <si>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</si>
  <si>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</si>
  <si>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</si>
  <si>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</si>
  <si>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</si>
  <si>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</si>
  <si>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</si>
  <si>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</si>
  <si>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</si>
  <si>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</si>
  <si>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</si>
  <si>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</si>
  <si>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</si>
  <si>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</si>
  <si>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</si>
  <si>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</si>
  <si>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</si>
  <si>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</si>
  <si>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</si>
  <si>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</si>
  <si>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</si>
  <si>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</si>
  <si>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</si>
  <si>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</si>
  <si>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</si>
  <si>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</si>
  <si>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</si>
  <si>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</si>
  <si>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</si>
  <si>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</si>
  <si>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</si>
  <si>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</si>
  <si>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</si>
  <si>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</si>
  <si>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</si>
  <si>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</si>
  <si>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</si>
  <si>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</si>
  <si>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</si>
  <si>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</si>
  <si>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</si>
  <si>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</si>
  <si>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</si>
  <si>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</si>
  <si>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</si>
  <si>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</si>
  <si>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</si>
  <si>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</si>
  <si>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</si>
  <si>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</si>
  <si>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</si>
  <si>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</si>
  <si>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</si>
  <si>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</si>
  <si>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</si>
  <si>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</si>
  <si>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</si>
  <si>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</si>
  <si>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</si>
  <si>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</si>
  <si>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</si>
  <si>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</si>
  <si>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</si>
  <si>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</si>
  <si>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</si>
  <si>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</si>
  <si>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</si>
  <si>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</si>
  <si>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</si>
  <si>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</si>
  <si>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</si>
  <si>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</si>
  <si>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</si>
  <si>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</si>
  <si>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</si>
  <si>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</si>
  <si>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</si>
  <si>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</si>
  <si>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</si>
  <si>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</si>
  <si>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</si>
  <si>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</si>
  <si>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</si>
  <si>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</si>
  <si>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</si>
  <si>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</si>
  <si>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</si>
  <si>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</si>
  <si>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</si>
  <si>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</si>
  <si>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</si>
  <si>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</si>
  <si>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</si>
  <si>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</si>
  <si>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</si>
  <si>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</si>
  <si>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</si>
  <si>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</si>
  <si>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</si>
  <si>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</si>
  <si>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</si>
  <si>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</si>
  <si>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</si>
  <si>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</si>
  <si>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</si>
  <si>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</si>
  <si>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</si>
  <si>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</si>
  <si>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</si>
  <si>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</si>
  <si>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</si>
  <si>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</si>
  <si>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</si>
  <si>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</si>
  <si>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</si>
  <si>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</si>
  <si>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</si>
  <si>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</si>
  <si>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</si>
  <si>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</si>
  <si>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</si>
  <si>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</si>
  <si>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</si>
  <si>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</si>
  <si>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</si>
  <si>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</si>
  <si>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</si>
  <si>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</si>
  <si>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</si>
  <si>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</si>
  <si>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</si>
  <si>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</si>
  <si>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</si>
  <si>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</si>
  <si>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</si>
  <si>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</si>
  <si>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</si>
  <si>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</si>
  <si>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</si>
  <si>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</si>
  <si>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</si>
  <si>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</si>
  <si>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</si>
  <si>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</si>
  <si>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</si>
  <si>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</si>
  <si>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</si>
  <si>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</si>
  <si>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</si>
  <si>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</si>
  <si>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</si>
  <si>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</si>
  <si>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</si>
  <si>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</si>
  <si>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</si>
  <si>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</si>
  <si>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</si>
  <si>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</si>
  <si>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</si>
  <si>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</si>
  <si>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</si>
  <si>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</si>
  <si>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</si>
  <si>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</si>
  <si>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</si>
  <si>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</si>
  <si>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</si>
  <si>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</si>
  <si>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</si>
  <si>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</si>
  <si>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</si>
  <si>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</si>
  <si>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</si>
  <si>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</si>
  <si>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</si>
  <si>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</si>
  <si>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</si>
  <si>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</si>
  <si>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</si>
  <si>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</si>
  <si>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</si>
  <si>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</si>
  <si>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</si>
  <si>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</si>
  <si>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</si>
  <si>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</si>
  <si>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</si>
  <si>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</si>
  <si>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</si>
  <si>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</si>
  <si>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</si>
  <si>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</si>
  <si>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</si>
  <si>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</si>
  <si>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</si>
  <si>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</si>
  <si>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</si>
  <si>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</si>
  <si>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</si>
  <si>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</si>
  <si>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</si>
  <si>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</si>
  <si>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</si>
  <si>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</si>
  <si>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</si>
  <si>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</si>
  <si>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</si>
  <si>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</si>
  <si>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</si>
  <si>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</si>
  <si>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</si>
  <si>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</si>
  <si>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</si>
  <si>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</si>
  <si>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</si>
  <si>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</si>
  <si>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</si>
  <si>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</si>
  <si>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</si>
  <si>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</si>
  <si>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</si>
  <si>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</si>
  <si>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</si>
  <si>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</si>
  <si>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</si>
  <si>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</si>
  <si>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</si>
  <si>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</si>
  <si>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</si>
  <si>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</si>
  <si>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</si>
  <si>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</si>
  <si>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</si>
  <si>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</si>
  <si>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</si>
  <si>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</si>
  <si>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</si>
  <si>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</si>
  <si>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</si>
  <si>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</si>
  <si>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</si>
  <si>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</si>
  <si>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</si>
  <si>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</si>
  <si>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</si>
  <si>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</si>
  <si>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</si>
  <si>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</si>
  <si>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</si>
  <si>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</si>
  <si>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</si>
  <si>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</si>
  <si>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</si>
  <si>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</si>
  <si>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</si>
  <si>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</si>
  <si>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</si>
  <si>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</si>
  <si>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</si>
  <si>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</si>
  <si>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</si>
  <si>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</si>
  <si>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</si>
  <si>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</si>
  <si>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</si>
  <si>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</si>
  <si>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</si>
  <si>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</si>
  <si>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</si>
  <si>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</si>
  <si>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</si>
  <si>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</si>
  <si>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</si>
  <si>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</si>
  <si>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</si>
  <si>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</si>
  <si>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</si>
  <si>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</si>
  <si>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</si>
  <si>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</si>
  <si>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</si>
  <si>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</si>
  <si>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</si>
  <si>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</si>
  <si>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</si>
  <si>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</si>
  <si>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</si>
  <si>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</si>
  <si>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</si>
  <si>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</si>
  <si>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</si>
  <si>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</si>
  <si>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</si>
  <si>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</si>
  <si>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</si>
  <si>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</si>
  <si>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</si>
  <si>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</si>
  <si>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</si>
  <si>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</si>
  <si>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</si>
  <si>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</si>
  <si>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</si>
  <si>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</si>
  <si>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</si>
  <si>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</si>
  <si>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</si>
  <si>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</si>
  <si>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</si>
  <si>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</si>
  <si>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</si>
  <si>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</si>
  <si>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</si>
  <si>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</si>
  <si>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</si>
  <si>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</si>
  <si>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</si>
  <si>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</si>
  <si>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</si>
  <si>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</si>
  <si>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</si>
  <si>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</si>
  <si>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</si>
  <si>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</si>
  <si>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</si>
  <si>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</si>
  <si>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</si>
  <si>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</si>
  <si>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</si>
  <si>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</si>
  <si>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</si>
  <si>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</si>
  <si>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</si>
  <si>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</si>
  <si>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</si>
  <si>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</si>
  <si>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</si>
  <si>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</si>
  <si>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</si>
  <si>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</si>
  <si>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</si>
  <si>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</si>
  <si>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</si>
  <si>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</si>
  <si>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</si>
  <si>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</si>
  <si>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</si>
  <si>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</si>
  <si>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</si>
  <si>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</si>
  <si>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</si>
  <si>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</si>
  <si>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</si>
  <si>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</si>
  <si>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</si>
  <si>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</si>
  <si>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</si>
  <si>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</si>
  <si>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</si>
  <si>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</si>
  <si>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</si>
  <si>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</si>
  <si>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</si>
  <si>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</si>
  <si>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</si>
  <si>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</si>
  <si>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</si>
  <si>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</si>
  <si>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</si>
  <si>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</si>
  <si>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</si>
  <si>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</si>
  <si>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</si>
  <si>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</si>
  <si>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</si>
  <si>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</si>
  <si>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</si>
  <si>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</si>
  <si>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</si>
  <si>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</si>
  <si>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</si>
  <si>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</si>
  <si>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</si>
  <si>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</si>
  <si>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</si>
  <si>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</si>
  <si>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</si>
  <si>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</si>
  <si>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</si>
  <si>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</si>
  <si>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</si>
  <si>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</si>
  <si>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</si>
  <si>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</si>
  <si>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</si>
  <si>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</si>
  <si>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</si>
  <si>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</si>
  <si>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</si>
  <si>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</si>
  <si>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</si>
  <si>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</si>
  <si>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</si>
  <si>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</si>
  <si>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</si>
  <si>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</si>
  <si>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</si>
  <si>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</si>
  <si>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</si>
  <si>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</si>
  <si>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</si>
  <si>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</si>
  <si>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</si>
  <si>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</si>
  <si>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</si>
  <si>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</si>
  <si>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</si>
  <si>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</si>
  <si>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</si>
  <si>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</si>
  <si>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</si>
  <si>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</si>
  <si>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</si>
  <si>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</si>
  <si>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</si>
  <si>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</si>
  <si>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</si>
  <si>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</si>
  <si>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</si>
  <si>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</si>
  <si>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</si>
  <si>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</si>
  <si>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</si>
  <si>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</si>
  <si>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</si>
  <si>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</si>
  <si>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</si>
  <si>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</si>
  <si>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</si>
  <si>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</si>
  <si>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</si>
  <si>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</si>
  <si>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</si>
  <si>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</si>
  <si>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</si>
  <si>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</si>
  <si>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</si>
  <si>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</si>
  <si>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</si>
  <si>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</si>
  <si>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</si>
  <si>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</si>
  <si>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</si>
  <si>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</si>
  <si>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</si>
  <si>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</si>
  <si>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</si>
  <si>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</si>
  <si>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</si>
  <si>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</si>
  <si>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</si>
  <si>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</si>
  <si>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</si>
  <si>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</si>
  <si>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</si>
  <si>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</si>
  <si>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</si>
  <si>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</si>
  <si>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</si>
  <si>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</si>
  <si>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</si>
  <si>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</si>
  <si>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</si>
  <si>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</si>
  <si>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</si>
  <si>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</si>
  <si>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</si>
  <si>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</si>
  <si>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</si>
  <si>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</si>
  <si>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</si>
  <si>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</si>
  <si>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</si>
  <si>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</si>
  <si>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</si>
  <si>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</si>
  <si>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</si>
  <si>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</si>
  <si>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</si>
  <si>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</si>
  <si>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</si>
  <si>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</si>
  <si>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</si>
  <si>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</si>
  <si>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</si>
  <si>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</si>
  <si>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</si>
  <si>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</si>
  <si>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</si>
  <si>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</si>
  <si>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</si>
  <si>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</si>
  <si>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</si>
  <si>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</si>
  <si>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</si>
  <si>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</si>
  <si>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</si>
  <si>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</si>
  <si>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</si>
  <si>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</si>
  <si>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</si>
  <si>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</si>
  <si>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</si>
  <si>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</si>
  <si>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</si>
  <si>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</si>
  <si>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</si>
  <si>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</si>
  <si>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</si>
  <si>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</si>
  <si>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</si>
  <si>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</si>
  <si>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</si>
  <si>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</si>
  <si>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</si>
  <si>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</si>
  <si>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</si>
  <si>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</si>
  <si>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</si>
  <si>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</si>
  <si>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</si>
  <si>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</si>
  <si>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</si>
  <si>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</si>
  <si>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</si>
  <si>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</si>
  <si>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</si>
  <si>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</si>
  <si>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</si>
  <si>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</si>
  <si>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</si>
  <si>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</si>
  <si>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</si>
  <si>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</si>
  <si>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</si>
  <si>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</si>
  <si>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</si>
  <si>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</si>
  <si>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</si>
  <si>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</si>
  <si>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</si>
  <si>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</si>
  <si>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</si>
  <si>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</si>
  <si>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</si>
  <si>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</si>
  <si>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</si>
  <si>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</si>
  <si>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</si>
  <si>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</si>
  <si>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</si>
  <si>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</si>
  <si>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</si>
  <si>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</si>
  <si>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</si>
  <si>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</si>
  <si>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</si>
  <si>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</si>
  <si>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</si>
  <si>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</si>
  <si>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</si>
  <si>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</si>
  <si>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</si>
  <si>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</si>
  <si>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</si>
  <si>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</si>
  <si>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</si>
  <si>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</si>
  <si>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</si>
  <si>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</si>
  <si>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</si>
  <si>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</si>
  <si>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</si>
  <si>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</si>
  <si>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</si>
  <si>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</si>
  <si>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</si>
  <si>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</si>
  <si>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</si>
  <si>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</si>
  <si>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</si>
  <si>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</si>
  <si>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</si>
  <si>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</si>
  <si>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</si>
  <si>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</si>
  <si>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</si>
  <si>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</si>
  <si>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</si>
  <si>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</si>
  <si>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</si>
  <si>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</si>
  <si>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</si>
  <si>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</si>
  <si>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</si>
  <si>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</si>
  <si>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</si>
  <si>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</si>
  <si>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</si>
  <si>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</si>
  <si>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</si>
  <si>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</si>
  <si>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</si>
  <si>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</si>
  <si>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</si>
  <si>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</si>
  <si>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</si>
  <si>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</si>
  <si>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</si>
  <si>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</si>
  <si>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</si>
  <si>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</si>
  <si>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</si>
  <si>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</si>
  <si>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</si>
  <si>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</si>
  <si>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</si>
  <si>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</si>
  <si>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</si>
  <si>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</si>
  <si>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</si>
  <si>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</si>
  <si>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</si>
  <si>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</si>
  <si>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</si>
  <si>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</si>
  <si>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</si>
  <si>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</si>
  <si>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</si>
  <si>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</si>
  <si>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</si>
  <si>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</si>
  <si>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</si>
  <si>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</si>
  <si>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</si>
  <si>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</si>
  <si>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</si>
  <si>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</si>
  <si>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</si>
  <si>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</si>
  <si>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</si>
  <si>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</si>
  <si>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</si>
  <si>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</si>
  <si>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</si>
  <si>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</si>
  <si>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</si>
  <si>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</si>
  <si>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</si>
  <si>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</si>
  <si>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</si>
  <si>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</si>
  <si>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</si>
  <si>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</si>
  <si>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</si>
  <si>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</si>
  <si>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</si>
  <si>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</si>
  <si>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</si>
  <si>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</si>
  <si>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</si>
  <si>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</si>
  <si>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</si>
  <si>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</si>
  <si>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</si>
  <si>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</si>
  <si>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</si>
  <si>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</si>
  <si>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</si>
  <si>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</si>
  <si>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</si>
  <si>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</si>
  <si>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</si>
  <si>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</si>
  <si>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</si>
  <si>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</si>
  <si>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</si>
  <si>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</si>
  <si>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</si>
  <si>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</si>
  <si>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</si>
  <si>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</si>
  <si>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</si>
  <si>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</si>
  <si>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</si>
  <si>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</si>
  <si>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</si>
  <si>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</si>
  <si>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</si>
  <si>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</si>
  <si>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</si>
  <si>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</si>
  <si>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</si>
  <si>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</si>
  <si>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</si>
  <si>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</si>
  <si>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</si>
  <si>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</si>
  <si>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</si>
  <si>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</si>
  <si>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</si>
  <si>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</si>
  <si>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</si>
  <si>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</si>
  <si>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</si>
  <si>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</si>
  <si>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</si>
  <si>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</si>
  <si>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</si>
  <si>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</si>
  <si>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</si>
  <si>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</si>
  <si>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</si>
  <si>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</si>
  <si>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</si>
  <si>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</si>
  <si>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</si>
  <si>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</si>
  <si>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</si>
  <si>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</si>
  <si>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</si>
  <si>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</si>
  <si>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</si>
  <si>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</si>
  <si>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</si>
  <si>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</si>
  <si>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</si>
  <si>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</si>
  <si>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</si>
  <si>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</si>
  <si>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</si>
  <si>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</si>
  <si>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</si>
  <si>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</si>
  <si>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</si>
  <si>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</si>
  <si>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</si>
  <si>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</si>
  <si>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</si>
  <si>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</si>
  <si>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</si>
  <si>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</si>
  <si>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</si>
  <si>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</si>
  <si>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</si>
  <si>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</si>
  <si>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</si>
  <si>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</si>
  <si>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</si>
  <si>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</si>
  <si>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</si>
  <si>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</si>
  <si>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</si>
  <si>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</si>
  <si>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</si>
  <si>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</si>
  <si>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</si>
  <si>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</si>
  <si>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</si>
  <si>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</si>
  <si>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</si>
  <si>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</si>
  <si>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</si>
  <si>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</si>
  <si>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</si>
  <si>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</si>
  <si>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</si>
  <si>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</si>
  <si>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</si>
  <si>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</si>
  <si>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</si>
  <si>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</si>
  <si>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</si>
  <si>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</si>
  <si>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</si>
  <si>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</si>
  <si>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</si>
  <si>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</si>
  <si>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</si>
  <si>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</si>
  <si>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</si>
  <si>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</si>
  <si>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</si>
  <si>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</si>
  <si>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</si>
  <si>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</si>
  <si>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</si>
  <si>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</si>
  <si>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</si>
  <si>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</si>
  <si>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</si>
  <si>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</si>
  <si>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</si>
  <si>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</si>
  <si>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</si>
  <si>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</si>
  <si>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</si>
  <si>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</si>
  <si>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</si>
  <si>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</si>
  <si>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</si>
  <si>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</si>
  <si>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</si>
  <si>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</si>
  <si>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</si>
  <si>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</si>
  <si>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</si>
  <si>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</si>
  <si>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</si>
  <si>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</si>
  <si>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</si>
  <si>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</si>
  <si>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</si>
  <si>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</si>
  <si>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</si>
  <si>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</si>
  <si>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</si>
  <si>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</si>
  <si>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</si>
  <si>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</si>
  <si>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</si>
  <si>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</si>
  <si>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</si>
  <si>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</si>
  <si>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</si>
  <si>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</si>
  <si>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</si>
  <si>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</si>
  <si>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</si>
  <si>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</si>
  <si>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</si>
  <si>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</si>
  <si>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</si>
  <si>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</si>
  <si>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</si>
  <si>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</si>
  <si>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</si>
  <si>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</si>
  <si>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</si>
  <si>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</si>
  <si>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</si>
  <si>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</si>
  <si>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</si>
  <si>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</si>
  <si>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</si>
  <si>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</si>
  <si>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</si>
  <si>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</si>
  <si>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</si>
  <si>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</si>
  <si>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</si>
  <si>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</si>
  <si>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</si>
  <si>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</si>
  <si>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</si>
  <si>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</si>
  <si>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</si>
  <si>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</si>
  <si>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</si>
  <si>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</si>
  <si>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</si>
  <si>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</si>
  <si>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</si>
  <si>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</si>
  <si>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</si>
  <si>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</si>
  <si>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</si>
  <si>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</si>
  <si>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</si>
  <si>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</si>
  <si>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</si>
  <si>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</si>
  <si>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</si>
  <si>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</si>
  <si>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</si>
  <si>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</si>
  <si>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</si>
  <si>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</si>
  <si>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</si>
  <si>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</si>
  <si>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</si>
  <si>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</si>
  <si>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</si>
  <si>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</si>
  <si>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</si>
  <si>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</si>
  <si>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</si>
  <si>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</si>
  <si>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</si>
  <si>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</si>
  <si>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</si>
  <si>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</si>
  <si>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</si>
  <si>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</si>
  <si>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</si>
  <si>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</si>
  <si>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</si>
  <si>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</si>
  <si>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</si>
  <si>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</si>
  <si>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</si>
  <si>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</si>
  <si>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</si>
  <si>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</si>
  <si>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</si>
  <si>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</si>
  <si>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</si>
  <si>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</si>
  <si>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</si>
  <si>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</si>
  <si>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</si>
  <si>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</si>
  <si>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</si>
  <si>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</si>
  <si>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</si>
  <si>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</si>
  <si>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</si>
  <si>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</si>
  <si>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</si>
  <si>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</si>
  <si>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</si>
  <si>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</si>
  <si>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</si>
  <si>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</si>
  <si>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</si>
  <si>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</si>
  <si>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</si>
  <si>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</si>
  <si>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</si>
  <si>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</si>
  <si>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</si>
  <si>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</si>
  <si>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</si>
  <si>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</si>
  <si>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</si>
  <si>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</si>
  <si>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</si>
  <si>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</si>
  <si>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</si>
  <si>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</si>
  <si>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</si>
  <si>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</si>
  <si>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</si>
  <si>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</si>
  <si>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</si>
  <si>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</si>
  <si>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</si>
  <si>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</si>
  <si>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</si>
  <si>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</si>
  <si>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</si>
  <si>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</si>
  <si>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</si>
  <si>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</si>
  <si>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</si>
  <si>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</si>
  <si>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</si>
  <si>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</si>
  <si>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</si>
  <si>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</si>
  <si>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</si>
  <si>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</si>
  <si>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</si>
  <si>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</si>
  <si>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</si>
  <si>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</si>
  <si>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</si>
  <si>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</si>
  <si>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</si>
  <si>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</si>
  <si>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</si>
  <si>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</si>
  <si>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</si>
  <si>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</si>
  <si>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</si>
  <si>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</si>
  <si>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</si>
  <si>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</si>
  <si>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</si>
  <si>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</si>
  <si>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</si>
  <si>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</si>
  <si>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</si>
  <si>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</si>
  <si>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</si>
  <si>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</si>
  <si>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</si>
  <si>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</si>
  <si>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</si>
  <si>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</si>
  <si>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</si>
  <si>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</si>
  <si>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</si>
  <si>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</si>
  <si>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</si>
  <si>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</si>
  <si>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</si>
  <si>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</si>
  <si>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</si>
  <si>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</si>
  <si>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</si>
  <si>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</si>
  <si>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</si>
  <si>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</si>
  <si>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</si>
  <si>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</si>
  <si>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</si>
  <si>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</si>
  <si>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</si>
  <si>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</si>
  <si>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</si>
  <si>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</si>
  <si>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</si>
  <si>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</si>
  <si>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</si>
  <si>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</si>
  <si>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</si>
  <si>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</si>
  <si>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</si>
  <si>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</si>
  <si>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</si>
  <si>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</si>
  <si>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</si>
  <si>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</si>
  <si>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</si>
  <si>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</si>
  <si>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</si>
  <si>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</si>
  <si>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</si>
  <si>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</si>
  <si>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</si>
  <si>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</si>
  <si>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</si>
  <si>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</si>
  <si>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</si>
  <si>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</si>
  <si>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</si>
  <si>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</si>
  <si>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</si>
  <si>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</si>
  <si>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</si>
  <si>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</si>
  <si>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</si>
  <si>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</si>
  <si>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</si>
  <si>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</si>
  <si>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</si>
  <si>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</si>
  <si>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</si>
  <si>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</si>
  <si>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</si>
  <si>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</si>
  <si>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</si>
  <si>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</si>
  <si>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</si>
  <si>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</si>
  <si>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</si>
  <si>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</si>
  <si>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</si>
  <si>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</si>
  <si>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</si>
  <si>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</si>
  <si>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</si>
  <si>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</si>
  <si>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</si>
  <si>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</si>
  <si>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</si>
  <si>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</si>
  <si>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</si>
  <si>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</si>
  <si>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</si>
  <si>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</si>
  <si>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</si>
  <si>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</si>
  <si>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</si>
  <si>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</si>
  <si>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</si>
  <si>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</si>
  <si>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</si>
  <si>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</si>
  <si>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</si>
  <si>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</si>
  <si>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</si>
  <si>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</si>
  <si>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</si>
  <si>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</si>
  <si>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</si>
  <si>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</si>
  <si>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</si>
  <si>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</si>
  <si>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</si>
  <si>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</si>
  <si>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</si>
  <si>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</si>
  <si>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</si>
  <si>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</si>
  <si>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</si>
  <si>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</si>
  <si>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</si>
  <si>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</si>
  <si>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</si>
  <si>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</si>
  <si>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</si>
  <si>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</si>
  <si>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</si>
  <si>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</si>
  <si>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</si>
  <si>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</si>
  <si>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</si>
  <si>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</si>
  <si>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</si>
  <si>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</si>
  <si>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</si>
  <si>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</si>
  <si>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</si>
  <si>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</si>
  <si>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</si>
  <si>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</si>
  <si>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</si>
  <si>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</si>
  <si>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</si>
  <si>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</si>
  <si>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</si>
  <si>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</si>
  <si>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</si>
  <si>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</si>
  <si>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</si>
  <si>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</si>
  <si>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</si>
  <si>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</si>
  <si>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</si>
  <si>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</si>
  <si>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</si>
  <si>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</si>
  <si>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</si>
  <si>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</si>
  <si>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</si>
  <si>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</si>
  <si>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</si>
  <si>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</si>
  <si>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</si>
  <si>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</si>
  <si>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</si>
  <si>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</si>
  <si>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</si>
  <si>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</si>
  <si>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</si>
  <si>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</si>
  <si>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</si>
  <si>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</si>
  <si>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</si>
  <si>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</si>
  <si>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</si>
  <si>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</si>
  <si>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</si>
  <si>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</si>
  <si>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</si>
  <si>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</si>
  <si>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</si>
  <si>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</si>
  <si>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</si>
  <si>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</si>
  <si>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</si>
  <si>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</si>
  <si>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</si>
  <si>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</si>
  <si>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</si>
  <si>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</si>
  <si>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</si>
  <si>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</si>
  <si>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</si>
  <si>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</si>
  <si>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</si>
  <si>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</si>
  <si>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</si>
  <si>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</si>
  <si>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</si>
  <si>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</si>
  <si>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</si>
  <si>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</si>
  <si>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</si>
  <si>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</si>
  <si>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</si>
  <si>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</si>
  <si>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</si>
  <si>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</si>
  <si>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</si>
  <si>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</si>
  <si>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</si>
  <si>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</si>
  <si>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</si>
  <si>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</si>
  <si>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</si>
  <si>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</si>
  <si>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</si>
  <si>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</si>
  <si>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</si>
  <si>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</si>
  <si>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</si>
  <si>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</si>
  <si>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</si>
  <si>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</si>
  <si>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</si>
  <si>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</si>
  <si>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</si>
  <si>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</si>
  <si>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</si>
  <si>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</si>
  <si>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</si>
  <si>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</si>
  <si>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</si>
  <si>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</si>
  <si>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</si>
  <si>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</si>
  <si>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</si>
  <si>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</si>
  <si>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</si>
  <si>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</si>
  <si>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</si>
  <si>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</si>
  <si>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</si>
  <si>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</si>
  <si>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</si>
  <si>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</si>
  <si>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</si>
  <si>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</si>
  <si>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</si>
  <si>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</si>
  <si>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</si>
  <si>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</si>
  <si>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</si>
  <si>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</si>
  <si>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</si>
  <si>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</si>
  <si>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</si>
  <si>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</si>
  <si>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</si>
  <si>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</si>
  <si>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</si>
  <si>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</si>
  <si>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</si>
  <si>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</si>
  <si>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</si>
  <si>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</si>
  <si>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</si>
  <si>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</si>
  <si>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</si>
  <si>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</si>
  <si>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</si>
  <si>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</si>
  <si>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</si>
  <si>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</si>
  <si>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</si>
  <si>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</si>
  <si>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</si>
  <si>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</si>
  <si>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</si>
  <si>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</si>
  <si>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</si>
  <si>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</si>
  <si>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</si>
  <si>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</si>
  <si>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</si>
  <si>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</si>
  <si>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</si>
  <si>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</si>
  <si>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</si>
  <si>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</si>
  <si>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</si>
  <si>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</si>
  <si>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</si>
  <si>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</si>
  <si>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</si>
  <si>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</si>
  <si>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</si>
  <si>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</si>
  <si>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</si>
  <si>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</si>
  <si>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</si>
  <si>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</si>
  <si>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</si>
  <si>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</si>
  <si>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</si>
  <si>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</si>
  <si>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</si>
  <si>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</si>
  <si>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</si>
  <si>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</si>
  <si>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</si>
  <si>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</si>
  <si>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</si>
  <si>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</si>
  <si>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</si>
  <si>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</si>
  <si>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</si>
  <si>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</si>
  <si>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</si>
  <si>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</si>
  <si>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</si>
  <si>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</si>
  <si>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</si>
  <si>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</si>
  <si>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</si>
  <si>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</si>
  <si>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</si>
  <si>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</si>
  <si>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</si>
  <si>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</si>
  <si>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</si>
  <si>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</si>
  <si>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</si>
  <si>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</si>
  <si>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</si>
  <si>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</si>
  <si>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</si>
  <si>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</si>
  <si>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</si>
  <si>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</si>
  <si>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</si>
  <si>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</si>
  <si>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</si>
  <si>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</si>
  <si>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</si>
  <si>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</si>
  <si>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</si>
  <si>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</si>
  <si>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</si>
  <si>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</si>
  <si>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</si>
  <si>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</si>
  <si>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</si>
  <si>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</si>
  <si>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</si>
  <si>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</si>
  <si>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</si>
  <si>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</si>
  <si>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</si>
  <si>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</si>
  <si>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</si>
  <si>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</si>
  <si>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</si>
  <si>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</si>
  <si>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</si>
  <si>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</si>
  <si>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</si>
  <si>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</si>
  <si>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</si>
  <si>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</si>
  <si>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</si>
  <si>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</si>
  <si>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</si>
  <si>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</si>
  <si>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</si>
  <si>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</si>
  <si>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</si>
  <si>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</si>
  <si>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</si>
  <si>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</si>
  <si>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</si>
  <si>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</si>
  <si>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</si>
  <si>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</si>
  <si>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</si>
  <si>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</si>
  <si>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</si>
  <si>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</si>
  <si>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</si>
  <si>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</si>
  <si>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</si>
  <si>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</si>
  <si>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</si>
  <si>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</si>
  <si>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</si>
  <si>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</si>
  <si>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</si>
  <si>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</si>
  <si>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</si>
  <si>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</si>
  <si>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</si>
  <si>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</si>
  <si>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</si>
  <si>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</si>
  <si>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</si>
  <si>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</si>
  <si>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</si>
  <si>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</si>
  <si>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</si>
  <si>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</si>
  <si>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</si>
  <si>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</si>
  <si>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</si>
  <si>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</si>
  <si>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</si>
  <si>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</si>
  <si>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</si>
  <si>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</si>
  <si>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</si>
  <si>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</si>
  <si>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</si>
  <si>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</si>
  <si>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</si>
  <si>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</si>
  <si>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</si>
  <si>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</si>
  <si>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</si>
  <si>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</si>
  <si>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</si>
  <si>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</si>
  <si>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</si>
  <si>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</si>
  <si>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</si>
  <si>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</si>
  <si>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</si>
  <si>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</si>
  <si>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</si>
  <si>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</si>
  <si>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</si>
  <si>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</si>
  <si>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</si>
  <si>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</si>
  <si>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</si>
  <si>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</si>
  <si>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</si>
  <si>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</si>
  <si>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</si>
  <si>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</si>
  <si>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</si>
  <si>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</si>
  <si>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</si>
  <si>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</si>
  <si>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</si>
  <si>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</si>
  <si>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</si>
  <si>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</si>
  <si>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</si>
  <si>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</si>
  <si>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</si>
  <si>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</si>
  <si>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</si>
  <si>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</si>
  <si>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</si>
  <si>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</si>
  <si>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</si>
  <si>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</si>
  <si>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</si>
  <si>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</si>
  <si>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</si>
  <si>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</si>
  <si>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</si>
  <si>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</si>
  <si>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</si>
  <si>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</si>
  <si>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</si>
  <si>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</si>
  <si>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</si>
  <si>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</si>
  <si>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</si>
  <si>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</si>
  <si>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</si>
  <si>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</si>
  <si>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</si>
  <si>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</si>
  <si>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</si>
  <si>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</si>
  <si>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</si>
  <si>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</si>
  <si>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</si>
  <si>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</si>
  <si>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</si>
  <si>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</si>
  <si>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</si>
  <si>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</si>
  <si>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</si>
  <si>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</si>
  <si>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</si>
  <si>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</si>
  <si>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</si>
  <si>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</si>
  <si>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</si>
  <si>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</si>
  <si>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</si>
  <si>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</si>
  <si>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</si>
  <si>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</si>
  <si>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</si>
  <si>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</si>
  <si>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</si>
  <si>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</si>
  <si>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</si>
  <si>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</si>
  <si>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</si>
  <si>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</si>
  <si>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</si>
  <si>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</si>
  <si>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</si>
  <si>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</si>
  <si>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</si>
  <si>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</si>
  <si>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</si>
  <si>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</si>
  <si>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</si>
  <si>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</si>
  <si>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</si>
  <si>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</si>
  <si>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</si>
  <si>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</si>
  <si>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</si>
  <si>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</si>
  <si>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</si>
  <si>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</si>
  <si>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</si>
  <si>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</si>
  <si>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</si>
  <si>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</si>
  <si>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</si>
  <si>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</si>
  <si>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</si>
  <si>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</si>
  <si>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</si>
  <si>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</si>
  <si>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</si>
  <si>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</si>
  <si>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</si>
  <si>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</si>
  <si>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</si>
  <si>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</si>
  <si>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</si>
  <si>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</si>
  <si>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</si>
  <si>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</si>
  <si>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</si>
  <si>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</si>
  <si>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</si>
  <si>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</si>
  <si>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</si>
  <si>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</si>
  <si>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</si>
  <si>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</si>
  <si>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</si>
  <si>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</si>
  <si>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</si>
  <si>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</si>
  <si>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</si>
  <si>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</si>
  <si>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</si>
  <si>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</si>
  <si>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</si>
  <si>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</si>
  <si>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</si>
  <si>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</si>
  <si>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</si>
  <si>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</si>
  <si>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</si>
  <si>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</si>
  <si>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</si>
  <si>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</si>
  <si>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</si>
  <si>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</si>
  <si>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</si>
  <si>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</si>
  <si>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</si>
  <si>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</si>
  <si>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</si>
  <si>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</si>
  <si>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</si>
  <si>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</si>
  <si>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</si>
  <si>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</si>
  <si>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</si>
  <si>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</si>
  <si>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</si>
  <si>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</si>
  <si>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</si>
  <si>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</si>
  <si>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</si>
  <si>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</si>
  <si>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</si>
  <si>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</si>
  <si>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</si>
  <si>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</si>
  <si>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</si>
  <si>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</si>
  <si>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</si>
  <si>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</si>
  <si>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</si>
  <si>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</si>
  <si>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</si>
  <si>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</si>
  <si>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</si>
  <si>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</si>
  <si>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</si>
  <si>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</si>
  <si>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</si>
  <si>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</si>
  <si>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</si>
  <si>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</si>
  <si>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</si>
  <si>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</si>
  <si>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</si>
  <si>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</si>
  <si>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</si>
  <si>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</si>
  <si>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</si>
  <si>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</si>
  <si>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</si>
  <si>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</si>
  <si>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</si>
  <si>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</si>
  <si>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</si>
  <si>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</si>
  <si>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</si>
  <si>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</si>
  <si>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</si>
  <si>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</si>
  <si>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</si>
  <si>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</si>
  <si>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</si>
  <si>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</si>
  <si>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</si>
  <si>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</si>
  <si>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</si>
  <si>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</si>
  <si>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</si>
  <si>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</si>
  <si>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</si>
  <si>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</si>
  <si>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</si>
  <si>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</si>
  <si>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</si>
  <si>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</si>
  <si>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</si>
  <si>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</si>
  <si>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</si>
  <si>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</si>
  <si>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</si>
  <si>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</si>
  <si>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</si>
  <si>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</si>
  <si>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</si>
  <si>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</si>
  <si>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</si>
  <si>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</si>
  <si>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</si>
  <si>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</si>
  <si>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</si>
  <si>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</si>
  <si>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</si>
  <si>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</si>
  <si>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</si>
  <si>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</si>
  <si>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</si>
  <si>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</si>
  <si>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</si>
  <si>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</si>
  <si>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</si>
  <si>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</si>
  <si>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</si>
  <si>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</si>
  <si>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</si>
  <si>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</si>
  <si>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</si>
  <si>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</si>
  <si>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</si>
  <si>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</si>
  <si>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</si>
  <si>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</si>
  <si>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</si>
  <si>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</si>
  <si>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</si>
  <si>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</si>
  <si>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</si>
  <si>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</si>
  <si>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</si>
  <si>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</si>
  <si>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</si>
  <si>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</si>
  <si>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</si>
  <si>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</si>
  <si>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</si>
  <si>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</si>
  <si>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</si>
  <si>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</si>
  <si>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</si>
  <si>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</si>
  <si>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</si>
  <si>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</si>
  <si>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</si>
  <si>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</si>
  <si>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</si>
  <si>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</si>
  <si>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</si>
  <si>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</si>
  <si>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</si>
  <si>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</si>
  <si>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</si>
  <si>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</si>
  <si>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</si>
  <si>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</si>
  <si>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</si>
  <si>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</si>
  <si>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</si>
  <si>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</si>
  <si>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</si>
  <si>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</si>
  <si>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</si>
  <si>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</si>
  <si>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</si>
  <si>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</si>
  <si>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</si>
  <si>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</si>
  <si>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</si>
  <si>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</si>
  <si>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</si>
  <si>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</si>
  <si>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</si>
  <si>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</si>
  <si>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</si>
  <si>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</si>
  <si>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</si>
  <si>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</si>
  <si>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</si>
  <si>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</si>
  <si>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</si>
  <si>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</si>
  <si>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</si>
  <si>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</si>
  <si>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</si>
  <si>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</si>
  <si>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</si>
  <si>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</si>
  <si>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</si>
  <si>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</si>
  <si>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</si>
  <si>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</si>
  <si>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</si>
  <si>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</si>
  <si>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</si>
  <si>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</si>
  <si>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</si>
  <si>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</si>
  <si>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</si>
  <si>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</si>
  <si>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</si>
  <si>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</si>
  <si>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</si>
  <si>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</si>
  <si>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</si>
  <si>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</si>
  <si>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</si>
  <si>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</si>
  <si>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</si>
  <si>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</si>
  <si>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</si>
  <si>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</si>
  <si>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</si>
  <si>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</si>
  <si>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</si>
  <si>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</si>
  <si>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</si>
  <si>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</si>
  <si>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</si>
  <si>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</si>
  <si>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</si>
  <si>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</si>
  <si>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</si>
  <si>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</si>
  <si>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</si>
  <si>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</si>
  <si>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</si>
  <si>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</si>
  <si>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</si>
  <si>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</si>
  <si>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</si>
  <si>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</si>
  <si>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</si>
  <si>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</si>
  <si>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</si>
  <si>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</si>
  <si>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</si>
  <si>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</si>
  <si>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</si>
  <si>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</si>
  <si>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</si>
  <si>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</si>
  <si>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</si>
  <si>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</si>
  <si>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</si>
  <si>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</si>
  <si>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</si>
  <si>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</si>
  <si>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</si>
  <si>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</si>
  <si>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</si>
  <si>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</si>
  <si>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</si>
  <si>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</si>
  <si>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</si>
  <si>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</si>
  <si>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</si>
  <si>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</si>
  <si>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</si>
  <si>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</si>
  <si>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</si>
  <si>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</si>
  <si>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</si>
  <si>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</si>
  <si>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</si>
  <si>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</si>
  <si>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</si>
  <si>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</si>
  <si>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</si>
  <si>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</si>
  <si>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</si>
  <si>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</si>
  <si>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</si>
  <si>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</si>
  <si>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</si>
  <si>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</si>
  <si>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</si>
  <si>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</si>
  <si>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</si>
  <si>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</si>
  <si>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</si>
  <si>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</si>
  <si>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</si>
  <si>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</si>
  <si>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</si>
  <si>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</si>
  <si>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</si>
  <si>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</si>
  <si>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</si>
  <si>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</si>
  <si>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</si>
  <si>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</si>
  <si>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</si>
  <si>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</si>
  <si>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</si>
  <si>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</si>
  <si>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</si>
  <si>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</si>
  <si>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</si>
  <si>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</si>
  <si>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</si>
  <si>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</si>
  <si>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</si>
  <si>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</si>
  <si>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</si>
  <si>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</si>
  <si>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</si>
  <si>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</si>
  <si>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</si>
  <si>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</si>
  <si>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</si>
  <si>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</si>
  <si>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</si>
  <si>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</si>
  <si>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</si>
  <si>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</si>
  <si>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</si>
  <si>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</si>
  <si>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</si>
  <si>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</si>
  <si>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</si>
  <si>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</si>
  <si>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</si>
  <si>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</si>
  <si>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</si>
  <si>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</si>
  <si>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</si>
  <si>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</si>
  <si>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</si>
  <si>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</si>
  <si>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</si>
  <si>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</si>
  <si>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</si>
  <si>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</si>
  <si>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</si>
  <si>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</si>
  <si>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</si>
  <si>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</si>
  <si>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</si>
  <si>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</si>
  <si>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</si>
  <si>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</si>
  <si>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</si>
  <si>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</si>
  <si>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</si>
  <si>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</si>
  <si>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</si>
  <si>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</si>
  <si>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</si>
  <si>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</si>
  <si>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</si>
  <si>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</si>
  <si>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</si>
  <si>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</si>
  <si>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</si>
  <si>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</si>
  <si>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</si>
  <si>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</si>
  <si>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</si>
  <si>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</si>
  <si>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</si>
  <si>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</si>
  <si>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</si>
  <si>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</si>
  <si>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</si>
  <si>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</si>
  <si>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</si>
  <si>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</si>
  <si>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</si>
  <si>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</si>
  <si>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</si>
  <si>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</si>
  <si>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</si>
  <si>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</si>
  <si>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</si>
  <si>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</si>
  <si>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</si>
  <si>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</si>
  <si>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</si>
  <si>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</si>
  <si>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</si>
  <si>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</si>
  <si>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</si>
  <si>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</si>
  <si>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</si>
  <si>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</si>
  <si>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</si>
  <si>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</si>
  <si>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</si>
  <si>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</si>
  <si>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</si>
  <si>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</si>
  <si>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</si>
  <si>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</si>
  <si>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</si>
  <si>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</si>
  <si>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</si>
  <si>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</si>
  <si>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</si>
  <si>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</si>
  <si>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</si>
  <si>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</si>
  <si>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</si>
  <si>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</si>
  <si>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</si>
  <si>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</si>
  <si>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</si>
  <si>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</si>
  <si>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</si>
  <si>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</si>
  <si>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</si>
  <si>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</si>
  <si>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</si>
  <si>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</si>
  <si>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</si>
  <si>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</si>
  <si>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</si>
  <si>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</si>
  <si>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</si>
  <si>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</si>
  <si>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</si>
  <si>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</si>
  <si>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</si>
  <si>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</si>
  <si>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</si>
  <si>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</si>
  <si>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</si>
  <si>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</si>
  <si>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</si>
  <si>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</si>
  <si>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</si>
  <si>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</si>
  <si>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</si>
  <si>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</si>
  <si>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</si>
  <si>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</si>
  <si>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</si>
  <si>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</si>
  <si>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</si>
  <si>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</si>
  <si>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</si>
  <si>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</si>
  <si>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</si>
  <si>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</si>
  <si>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</si>
  <si>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</si>
  <si>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</si>
  <si>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</si>
  <si>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</si>
  <si>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</si>
  <si>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</si>
  <si>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</si>
  <si>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</si>
  <si>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</si>
  <si>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</si>
  <si>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</si>
  <si>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</si>
  <si>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</si>
  <si>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</si>
  <si>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</si>
  <si>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</si>
  <si>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</si>
  <si>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</si>
  <si>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</si>
  <si>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</si>
  <si>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</si>
  <si>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</si>
  <si>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</si>
  <si>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</si>
  <si>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</si>
  <si>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</si>
  <si>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</si>
  <si>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</si>
  <si>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</si>
  <si>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</si>
  <si>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</si>
  <si>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</si>
  <si>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</si>
  <si>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</si>
  <si>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</si>
  <si>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</si>
  <si>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</si>
  <si>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</si>
  <si>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</si>
  <si>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</si>
  <si>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</si>
  <si>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</si>
  <si>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</si>
  <si>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</si>
  <si>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</si>
  <si>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</si>
  <si>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</si>
  <si>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</si>
  <si>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</si>
  <si>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</si>
  <si>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</si>
  <si>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</si>
  <si>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</si>
  <si>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</si>
  <si>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</si>
  <si>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</si>
  <si>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</si>
  <si>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</si>
  <si>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</si>
  <si>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</si>
  <si>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</si>
  <si>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</si>
  <si>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</si>
  <si>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</si>
  <si>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</si>
  <si>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</si>
  <si>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</si>
  <si>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</si>
  <si>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</si>
  <si>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</si>
  <si>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</si>
  <si>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</si>
  <si>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</si>
  <si>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</si>
  <si>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</si>
  <si>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</si>
  <si>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</si>
  <si>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</si>
  <si>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</si>
  <si>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</si>
  <si>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</si>
  <si>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</si>
  <si>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</si>
  <si>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</si>
  <si>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</si>
  <si>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</si>
  <si>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</si>
  <si>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</si>
  <si>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</si>
  <si>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</si>
  <si>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</si>
  <si>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</si>
  <si>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</si>
  <si>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</si>
  <si>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</si>
  <si>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</si>
  <si>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</si>
  <si>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</si>
  <si>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</si>
  <si>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</si>
  <si>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</si>
  <si>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</si>
  <si>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</si>
  <si>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</si>
  <si>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</si>
  <si>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</si>
  <si>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</si>
  <si>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</si>
  <si>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</si>
  <si>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</si>
  <si>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</si>
  <si>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</si>
  <si>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</si>
  <si>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</si>
  <si>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</si>
  <si>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</si>
  <si>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</si>
  <si>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</si>
  <si>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</si>
  <si>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</si>
  <si>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</si>
  <si>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</si>
  <si>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</si>
  <si>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</si>
  <si>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</si>
  <si>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</si>
  <si>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</si>
  <si>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</si>
  <si>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</si>
  <si>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</si>
  <si>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</si>
  <si>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</si>
  <si>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</si>
  <si>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</si>
  <si>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</si>
  <si>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</si>
  <si>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</si>
  <si>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</si>
  <si>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</si>
  <si>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</si>
  <si>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</si>
  <si>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</si>
  <si>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</si>
  <si>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</si>
  <si>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</si>
  <si>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</si>
  <si>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</si>
  <si>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</si>
  <si>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</si>
  <si>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</si>
  <si>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</si>
  <si>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</si>
  <si>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</si>
  <si>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</si>
  <si>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</si>
  <si>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</si>
  <si>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</si>
  <si>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</si>
  <si>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</si>
  <si>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</si>
  <si>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</si>
  <si>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</si>
  <si>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</si>
  <si>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</si>
  <si>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</si>
  <si>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</si>
  <si>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</si>
  <si>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</si>
  <si>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</si>
  <si>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</si>
  <si>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</si>
  <si>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</si>
  <si>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</si>
  <si>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</si>
  <si>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</si>
  <si>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</si>
  <si>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</si>
  <si>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</si>
  <si>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</si>
  <si>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</si>
  <si>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</si>
  <si>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</si>
  <si>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</si>
  <si>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</si>
  <si>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</si>
  <si>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</si>
  <si>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</si>
  <si>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</si>
  <si>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</si>
  <si>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</si>
  <si>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</si>
  <si>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</si>
  <si>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</si>
  <si>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</si>
  <si>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</si>
  <si>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</si>
  <si>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</si>
  <si>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</si>
  <si>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</si>
  <si>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</si>
  <si>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</si>
  <si>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</si>
  <si>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</si>
  <si>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</si>
  <si>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</si>
  <si>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</si>
  <si>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</si>
  <si>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</si>
  <si>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</si>
  <si>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</si>
  <si>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</si>
  <si>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</si>
  <si>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</si>
  <si>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</si>
  <si>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</si>
  <si>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</si>
  <si>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</si>
  <si>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</si>
  <si>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</si>
  <si>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</si>
  <si>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</si>
  <si>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</si>
  <si>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</si>
  <si>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</si>
  <si>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</si>
  <si>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</si>
  <si>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</si>
  <si>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</si>
  <si>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</si>
  <si>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</si>
  <si>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</si>
  <si>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</si>
  <si>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</si>
  <si>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</si>
  <si>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</si>
  <si>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</si>
  <si>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</si>
  <si>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</si>
  <si>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</si>
  <si>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</si>
  <si>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</si>
  <si>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</si>
  <si>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</si>
  <si>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</si>
  <si>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</si>
  <si>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</si>
  <si>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</si>
  <si>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</si>
  <si>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</si>
  <si>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</si>
  <si>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</si>
  <si>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</si>
  <si>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</si>
  <si>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</si>
  <si>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</si>
  <si>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</si>
  <si>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</si>
  <si>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</si>
  <si>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</si>
  <si>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</si>
  <si>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</si>
  <si>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</si>
  <si>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</si>
  <si>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</si>
  <si>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</si>
  <si>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</si>
  <si>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</si>
  <si>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</si>
  <si>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</si>
  <si>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</si>
  <si>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</si>
  <si>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</si>
  <si>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</si>
  <si>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</si>
  <si>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</si>
  <si>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</si>
  <si>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</si>
  <si>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</si>
  <si>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</si>
  <si>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</si>
  <si>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</si>
  <si>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</si>
  <si>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</si>
  <si>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</si>
  <si>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</si>
  <si>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</si>
  <si>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</si>
  <si>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</si>
  <si>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</si>
  <si>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</si>
  <si>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</si>
  <si>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</si>
  <si>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</si>
  <si>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</si>
  <si>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</si>
  <si>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</si>
  <si>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</si>
  <si>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</si>
  <si>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</si>
  <si>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</si>
  <si>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</si>
  <si>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</si>
  <si>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</si>
  <si>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</si>
  <si>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</si>
  <si>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</si>
  <si>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</si>
  <si>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</si>
  <si>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</si>
  <si>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</si>
  <si>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</si>
  <si>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</si>
  <si>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</si>
  <si>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</si>
  <si>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</si>
  <si>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</si>
  <si>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</si>
  <si>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</si>
  <si>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</si>
  <si>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</si>
  <si>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</si>
  <si>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</si>
  <si>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</si>
  <si>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</si>
  <si>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</si>
  <si>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</si>
  <si>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</si>
  <si>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</si>
  <si>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</si>
  <si>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</si>
  <si>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</si>
  <si>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</si>
  <si>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</si>
  <si>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</si>
  <si>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</si>
  <si>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</si>
  <si>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</si>
  <si>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</si>
  <si>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</si>
  <si>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</si>
  <si>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</si>
  <si>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</si>
  <si>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</si>
  <si>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</si>
  <si>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</si>
  <si>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</si>
  <si>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</si>
  <si>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</si>
  <si>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</si>
  <si>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</si>
  <si>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</si>
  <si>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</si>
  <si>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</si>
  <si>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</si>
  <si>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</si>
  <si>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</si>
  <si>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</si>
  <si>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</si>
  <si>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</si>
  <si>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</si>
  <si>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</si>
  <si>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</si>
  <si>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</si>
  <si>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</si>
  <si>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</si>
  <si>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</si>
  <si>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</si>
  <si>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</si>
  <si>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</si>
  <si>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</si>
  <si>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</si>
  <si>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</si>
  <si>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</si>
  <si>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</si>
  <si>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</si>
  <si>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</si>
  <si>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</si>
  <si>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</si>
  <si>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</si>
  <si>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</si>
  <si>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</si>
  <si>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</si>
  <si>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</si>
  <si>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</si>
  <si>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</si>
  <si>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</si>
  <si>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</si>
  <si>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</si>
  <si>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</si>
  <si>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</si>
  <si>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</si>
  <si>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</si>
  <si>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</si>
  <si>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</si>
  <si>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</si>
  <si>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</si>
  <si>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</si>
  <si>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</si>
  <si>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</si>
  <si>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</si>
  <si>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</si>
  <si>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</si>
  <si>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</si>
  <si>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</si>
  <si>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</si>
  <si>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</si>
  <si>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</si>
  <si>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</si>
  <si>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</si>
  <si>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</si>
  <si>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</si>
  <si>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</si>
  <si>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</si>
  <si>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</si>
  <si>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</si>
  <si>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</si>
  <si>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</si>
  <si>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</si>
  <si>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</si>
  <si>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</si>
  <si>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</si>
  <si>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</si>
  <si>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</si>
  <si>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</si>
  <si>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</si>
  <si>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</si>
  <si>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</si>
  <si>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</si>
  <si>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</si>
  <si>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</si>
  <si>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</si>
  <si>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</si>
  <si>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</si>
  <si>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</si>
  <si>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</si>
  <si>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</si>
  <si>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</si>
  <si>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</si>
  <si>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</si>
  <si>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</si>
  <si>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</si>
  <si>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</si>
  <si>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</si>
  <si>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</si>
  <si>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</si>
  <si>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</si>
  <si>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</si>
  <si>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</si>
  <si>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</si>
  <si>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</si>
  <si>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</si>
  <si>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</si>
  <si>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</si>
  <si>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</si>
  <si>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</si>
  <si>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</si>
  <si>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</si>
  <si>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</si>
  <si>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</si>
  <si>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</si>
  <si>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</si>
  <si>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</si>
  <si>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</si>
  <si>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</si>
  <si>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</si>
  <si>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</si>
  <si>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</si>
  <si>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</si>
  <si>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</si>
  <si>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</si>
  <si>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</si>
  <si>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</si>
  <si>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</si>
  <si>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</si>
  <si>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</si>
  <si>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</si>
  <si>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</si>
  <si>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</si>
  <si>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</si>
  <si>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</si>
  <si>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</si>
  <si>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</si>
  <si>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</si>
  <si>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</si>
  <si>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</si>
  <si>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</si>
  <si>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</si>
  <si>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</si>
  <si>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</si>
  <si>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</si>
  <si>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</si>
  <si>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</si>
  <si>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</si>
  <si>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</si>
  <si>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</si>
  <si>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</si>
  <si>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</si>
  <si>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</si>
  <si>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</si>
  <si>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</si>
  <si>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</si>
  <si>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</si>
  <si>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</si>
  <si>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</si>
  <si>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</si>
  <si>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</si>
  <si>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</si>
  <si>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</si>
  <si>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</si>
  <si>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</si>
  <si>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</si>
  <si>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</si>
  <si>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</si>
  <si>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</si>
  <si>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</si>
  <si>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</si>
  <si>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</si>
  <si>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</si>
  <si>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</si>
  <si>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</si>
  <si>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</si>
  <si>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</si>
  <si>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</si>
  <si>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</si>
  <si>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</si>
  <si>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</si>
  <si>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</si>
  <si>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</si>
  <si>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</si>
  <si>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</si>
  <si>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</si>
  <si>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</si>
  <si>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</si>
  <si>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</si>
  <si>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</si>
  <si>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</si>
  <si>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</si>
  <si>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</si>
  <si>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</si>
  <si>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</si>
  <si>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</si>
  <si>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</si>
  <si>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</si>
  <si>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</si>
  <si>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</si>
  <si>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</si>
  <si>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</si>
  <si>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</si>
  <si>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</si>
  <si>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</si>
  <si>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</si>
  <si>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</si>
  <si>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</si>
  <si>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</si>
  <si>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</si>
  <si>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</si>
  <si>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</si>
  <si>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</si>
  <si>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</si>
  <si>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</si>
  <si>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</si>
  <si>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</si>
  <si>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</si>
  <si>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</si>
  <si>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</si>
  <si>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</si>
  <si>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</si>
  <si>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</si>
  <si>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</si>
  <si>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</si>
  <si>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</si>
  <si>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</si>
  <si>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</si>
  <si>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</si>
  <si>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</si>
  <si>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</si>
  <si>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</si>
  <si>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</si>
  <si>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</si>
  <si>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</si>
  <si>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</si>
  <si>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</si>
  <si>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</si>
  <si>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</si>
  <si>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</si>
  <si>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</si>
  <si>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</si>
  <si>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</si>
  <si>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</si>
  <si>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</si>
  <si>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</si>
  <si>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</si>
  <si>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</si>
  <si>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</si>
  <si>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</si>
  <si>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</si>
  <si>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</si>
  <si>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</si>
  <si>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</si>
  <si>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</si>
  <si>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</si>
  <si>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</si>
  <si>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</si>
  <si>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</si>
  <si>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</si>
  <si>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</si>
  <si>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</si>
  <si>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</si>
  <si>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</si>
  <si>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</si>
  <si>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</si>
  <si>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</si>
  <si>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</si>
  <si>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</si>
  <si>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</si>
  <si>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</si>
  <si>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</si>
  <si>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</si>
  <si>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</si>
  <si>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</si>
  <si>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</si>
  <si>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</si>
  <si>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</si>
  <si>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</si>
  <si>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</si>
  <si>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</si>
  <si>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</si>
  <si>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</si>
  <si>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</si>
  <si>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</si>
  <si>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</si>
  <si>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</si>
  <si>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</si>
  <si>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</si>
  <si>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</si>
  <si>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</si>
  <si>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</si>
  <si>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</si>
  <si>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</si>
  <si>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</si>
  <si>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</si>
  <si>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</si>
  <si>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</si>
  <si>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</si>
  <si>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</si>
  <si>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</si>
  <si>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</si>
  <si>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</si>
  <si>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</si>
  <si>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</si>
  <si>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</si>
  <si>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</si>
  <si>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</si>
  <si>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</si>
  <si>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</si>
  <si>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</si>
  <si>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</si>
  <si>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</si>
  <si>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</si>
  <si>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</si>
  <si>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</si>
  <si>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</si>
  <si>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</si>
  <si>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</si>
  <si>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</si>
  <si>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</si>
  <si>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</si>
  <si>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</si>
  <si>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</si>
  <si>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</si>
  <si>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</si>
  <si>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</si>
  <si>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</si>
  <si>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</si>
  <si>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</si>
  <si>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</si>
  <si>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</si>
  <si>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</si>
  <si>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</si>
  <si>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</si>
  <si>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</si>
  <si>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</si>
  <si>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</si>
  <si>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</si>
  <si>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</si>
  <si>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</si>
  <si>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</si>
  <si>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</si>
  <si>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</si>
  <si>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</si>
  <si>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</si>
  <si>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</si>
  <si>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</si>
  <si>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</si>
  <si>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</si>
  <si>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</si>
  <si>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</si>
  <si>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</si>
  <si>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</si>
  <si>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</si>
  <si>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</si>
  <si>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</si>
  <si>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</si>
  <si>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</si>
  <si>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</si>
  <si>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</si>
  <si>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</si>
  <si>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</si>
  <si>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</si>
  <si>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</si>
  <si>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</si>
  <si>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</si>
  <si>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</si>
  <si>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</si>
  <si>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</si>
  <si>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</si>
  <si>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</si>
  <si>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</si>
  <si>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</si>
  <si>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</si>
  <si>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</si>
  <si>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</si>
  <si>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</si>
  <si>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</si>
  <si>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</si>
  <si>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</si>
  <si>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</si>
  <si>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</si>
  <si>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</si>
  <si>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</si>
  <si>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</si>
  <si>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</si>
  <si>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</si>
  <si>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</si>
  <si>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</si>
  <si>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</si>
  <si>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</si>
  <si>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</si>
  <si>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</si>
  <si>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</si>
  <si>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</si>
  <si>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</si>
  <si>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</si>
  <si>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</si>
  <si>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</si>
  <si>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</si>
  <si>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</si>
  <si>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</si>
  <si>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</si>
  <si>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</si>
  <si>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</si>
  <si>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</si>
  <si>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</si>
  <si>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</si>
  <si>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</si>
  <si>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</si>
  <si>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</si>
  <si>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</si>
  <si>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</si>
  <si>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</si>
  <si>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</si>
  <si>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</si>
  <si>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</si>
  <si>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</si>
  <si>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</si>
  <si>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</si>
  <si>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</si>
  <si>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</si>
  <si>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</si>
  <si>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</si>
  <si>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</si>
  <si>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</si>
  <si>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</si>
  <si>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</si>
  <si>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</si>
  <si>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</si>
  <si>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</si>
  <si>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</si>
  <si>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</si>
  <si>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</si>
  <si>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</si>
  <si>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</si>
  <si>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</si>
  <si>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</si>
  <si>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</si>
  <si>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</si>
  <si>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</si>
  <si>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</si>
  <si>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</si>
  <si>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</si>
  <si>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</si>
  <si>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</si>
  <si>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</si>
  <si>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</si>
  <si>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</si>
  <si>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</si>
  <si>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</si>
  <si>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</si>
  <si>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</si>
  <si>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</si>
  <si>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</si>
  <si>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</si>
  <si>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</si>
  <si>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</si>
  <si>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</si>
  <si>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</si>
  <si>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</si>
  <si>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</si>
  <si>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</si>
  <si>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</si>
  <si>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</si>
  <si>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</si>
  <si>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</si>
  <si>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</si>
  <si>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</si>
  <si>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</si>
  <si>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</si>
  <si>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</si>
  <si>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</si>
  <si>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</si>
  <si>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</si>
  <si>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</si>
  <si>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</si>
  <si>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</si>
  <si>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</si>
  <si>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</si>
  <si>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</si>
  <si>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</si>
  <si>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</si>
  <si>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</si>
  <si>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</si>
  <si>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</si>
  <si>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</si>
  <si>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</si>
  <si>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</si>
  <si>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</si>
  <si>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</si>
  <si>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</si>
  <si>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</si>
  <si>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</si>
  <si>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</si>
  <si>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</si>
  <si>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</si>
  <si>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</si>
  <si>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</si>
  <si>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</si>
  <si>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</si>
  <si>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</si>
  <si>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</si>
  <si>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</si>
  <si>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</si>
  <si>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</si>
  <si>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</si>
  <si>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</si>
  <si>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</si>
  <si>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</si>
  <si>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</si>
  <si>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</si>
  <si>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</si>
  <si>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</si>
  <si>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</si>
  <si>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</si>
  <si>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</si>
  <si>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</si>
  <si>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</si>
  <si>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</si>
  <si>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</si>
  <si>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</si>
  <si>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</si>
  <si>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</si>
  <si>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</si>
  <si>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</si>
  <si>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</si>
  <si>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</si>
  <si>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</si>
  <si>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</si>
  <si>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</si>
  <si>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</si>
  <si>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</si>
  <si>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</si>
  <si>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</si>
  <si>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</si>
  <si>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</si>
  <si>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</si>
  <si>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</si>
  <si>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</si>
  <si>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</si>
  <si>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</si>
  <si>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</si>
  <si>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</si>
  <si>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</si>
  <si>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</si>
  <si>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</si>
  <si>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</si>
  <si>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</si>
  <si>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</si>
  <si>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</si>
  <si>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</si>
  <si>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</si>
  <si>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</si>
  <si>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</si>
  <si>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</si>
  <si>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</si>
  <si>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</si>
  <si>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</si>
  <si>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</si>
  <si>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</si>
  <si>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</si>
  <si>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</si>
  <si>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</si>
  <si>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</si>
  <si>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</si>
  <si>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</si>
  <si>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</si>
  <si>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</si>
  <si>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</si>
  <si>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</si>
  <si>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</si>
  <si>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</si>
  <si>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</si>
  <si>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</si>
  <si>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</si>
  <si>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</si>
  <si>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</si>
  <si>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</si>
  <si>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</si>
  <si>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</si>
  <si>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</si>
  <si>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</si>
  <si>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</si>
  <si>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</si>
  <si>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</si>
  <si>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</si>
  <si>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</si>
  <si>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</si>
  <si>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</si>
  <si>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</si>
  <si>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</si>
  <si>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</si>
  <si>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</si>
  <si>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</si>
  <si>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</si>
  <si>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</si>
  <si>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</si>
  <si>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</si>
  <si>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</si>
  <si>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</si>
  <si>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</si>
  <si>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</si>
  <si>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</si>
  <si>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</si>
  <si>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</si>
  <si>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</si>
  <si>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</si>
  <si>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</si>
  <si>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</si>
  <si>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</si>
  <si>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</si>
  <si>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</si>
  <si>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</si>
  <si>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</si>
  <si>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</si>
  <si>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</si>
  <si>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</si>
  <si>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</si>
  <si>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</si>
  <si>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</si>
  <si>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</si>
  <si>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</si>
  <si>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</si>
  <si>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</si>
  <si>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</si>
  <si>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</si>
  <si>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</si>
  <si>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</si>
  <si>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</si>
  <si>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</si>
  <si>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</si>
  <si>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</si>
  <si>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</si>
  <si>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</si>
  <si>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</si>
  <si>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</si>
  <si>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</si>
  <si>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</si>
  <si>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</si>
  <si>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</si>
  <si>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</si>
  <si>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</si>
  <si>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</si>
  <si>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</si>
  <si>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</si>
  <si>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</si>
  <si>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</si>
  <si>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</si>
  <si>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</si>
  <si>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</si>
  <si>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</si>
  <si>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</si>
  <si>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</si>
  <si>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</si>
  <si>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</si>
  <si>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</si>
  <si>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</si>
  <si>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</si>
  <si>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</si>
  <si>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</si>
  <si>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</si>
  <si>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</si>
  <si>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</si>
  <si>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</si>
  <si>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</si>
  <si>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</si>
  <si>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</si>
  <si>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</si>
  <si>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</si>
  <si>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</si>
  <si>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</si>
  <si>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</si>
  <si>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</si>
  <si>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</si>
  <si>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</si>
  <si>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</si>
  <si>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</si>
  <si>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</si>
  <si>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</si>
  <si>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</si>
  <si>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</si>
  <si>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</si>
  <si>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</si>
  <si>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</si>
  <si>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</si>
  <si>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</si>
  <si>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</si>
  <si>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</si>
  <si>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</si>
  <si>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</si>
  <si>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</si>
  <si>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</si>
  <si>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</si>
  <si>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</si>
  <si>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</si>
  <si>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</si>
  <si>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</si>
  <si>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</si>
  <si>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</si>
  <si>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</si>
  <si>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</si>
  <si>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</si>
  <si>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</si>
  <si>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</si>
  <si>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</si>
  <si>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</si>
  <si>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</si>
  <si>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</si>
  <si>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</si>
  <si>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</si>
  <si>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</si>
  <si>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</si>
  <si>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</si>
  <si>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</si>
  <si>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</si>
  <si>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</si>
  <si>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</si>
  <si>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</si>
  <si>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</si>
  <si>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</si>
  <si>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</si>
  <si>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</si>
  <si>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</si>
  <si>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</si>
  <si>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</si>
  <si>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</si>
  <si>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</si>
  <si>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</si>
  <si>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</si>
  <si>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</si>
  <si>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</si>
  <si>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</si>
  <si>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</si>
  <si>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</si>
  <si>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</si>
  <si>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</si>
  <si>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</si>
  <si>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</si>
  <si>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</si>
  <si>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</si>
  <si>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</si>
  <si>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</si>
  <si>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</si>
  <si>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</si>
  <si>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</si>
  <si>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</si>
  <si>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</si>
  <si>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</si>
  <si>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</si>
  <si>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</si>
  <si>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</si>
  <si>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</si>
  <si>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</si>
  <si>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</si>
  <si>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</si>
  <si>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</si>
  <si>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</si>
  <si>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</si>
  <si>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</si>
  <si>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</si>
  <si>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</si>
  <si>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</si>
  <si>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</si>
  <si>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</si>
  <si>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</si>
  <si>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</si>
  <si>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</si>
  <si>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</si>
  <si>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</si>
  <si>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</si>
  <si>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</si>
  <si>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</si>
  <si>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</si>
  <si>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</si>
  <si>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</si>
  <si>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</si>
  <si>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</si>
  <si>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</si>
  <si>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</si>
  <si>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</si>
  <si>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</si>
  <si>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</si>
  <si>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</si>
  <si>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</si>
  <si>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</si>
  <si>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</si>
  <si>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</si>
  <si>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</si>
  <si>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</si>
  <si>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</si>
  <si>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</si>
  <si>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</si>
  <si>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</si>
  <si>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</si>
  <si>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</si>
  <si>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</si>
  <si>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</si>
  <si>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</si>
  <si>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</si>
  <si>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</si>
  <si>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</si>
  <si>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</si>
  <si>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</si>
  <si>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</si>
  <si>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</si>
  <si>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</si>
  <si>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</si>
  <si>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</si>
  <si>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</si>
  <si>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</si>
  <si>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</si>
  <si>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</si>
  <si>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</si>
  <si>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</si>
  <si>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</si>
  <si>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</si>
  <si>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</si>
  <si>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</si>
  <si>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</si>
  <si>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</si>
  <si>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</si>
  <si>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</si>
  <si>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</si>
  <si>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</si>
  <si>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</si>
  <si>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</si>
  <si>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</si>
  <si>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</si>
  <si>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</si>
  <si>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</si>
  <si>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</si>
  <si>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</si>
  <si>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</si>
  <si>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</si>
  <si>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</si>
  <si>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</si>
  <si>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</si>
  <si>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</si>
  <si>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</si>
  <si>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</si>
  <si>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</si>
  <si>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</si>
  <si>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</si>
  <si>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</si>
  <si>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</si>
  <si>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</si>
  <si>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</si>
  <si>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</si>
  <si>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</si>
  <si>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</si>
  <si>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</si>
  <si>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</si>
  <si>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</si>
  <si>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</si>
  <si>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</si>
  <si>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</si>
  <si>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</si>
  <si>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</si>
  <si>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</si>
  <si>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</si>
  <si>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</si>
  <si>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</si>
  <si>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</si>
  <si>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</si>
  <si>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</si>
  <si>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</si>
  <si>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</si>
  <si>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</si>
  <si>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</si>
  <si>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</si>
  <si>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</si>
  <si>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</si>
  <si>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</si>
  <si>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</si>
  <si>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</si>
  <si>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</si>
  <si>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</si>
  <si>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</si>
  <si>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</si>
  <si>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</si>
  <si>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</si>
  <si>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</si>
  <si>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</si>
  <si>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</si>
  <si>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</si>
  <si>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</si>
  <si>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</si>
  <si>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</si>
  <si>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</si>
  <si>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</si>
  <si>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</si>
  <si>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</si>
  <si>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</si>
  <si>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</si>
  <si>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</si>
  <si>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</si>
  <si>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</si>
  <si>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</si>
  <si>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</si>
  <si>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</si>
  <si>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</si>
  <si>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</si>
  <si>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</si>
  <si>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</si>
  <si>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</si>
  <si>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</si>
  <si>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</si>
  <si>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</si>
  <si>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</si>
  <si>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</si>
  <si>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</si>
  <si>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</si>
  <si>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</si>
  <si>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</si>
  <si>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</si>
  <si>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</si>
  <si>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</si>
  <si>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</si>
  <si>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</si>
  <si>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</si>
  <si>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</si>
  <si>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</si>
  <si>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</si>
  <si>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</si>
  <si>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</si>
  <si>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</si>
  <si>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</si>
  <si>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</si>
  <si>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</si>
  <si>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</si>
  <si>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</si>
  <si>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</si>
  <si>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</si>
  <si>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</si>
  <si>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</si>
  <si>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</si>
  <si>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</si>
  <si>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</si>
  <si>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</si>
  <si>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</si>
  <si>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</si>
  <si>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</si>
  <si>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</si>
  <si>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</si>
  <si>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</si>
  <si>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</si>
  <si>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</si>
  <si>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</si>
  <si>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</si>
  <si>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</si>
  <si>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</si>
  <si>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</si>
  <si>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</si>
  <si>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</si>
  <si>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</si>
  <si>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</si>
  <si>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</si>
  <si>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</si>
  <si>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</si>
  <si>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</si>
  <si>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</si>
  <si>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</si>
  <si>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</si>
  <si>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</si>
  <si>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</si>
  <si>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</si>
  <si>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</si>
  <si>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</si>
  <si>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</si>
  <si>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</si>
  <si>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</si>
  <si>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</si>
  <si>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</si>
  <si>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</si>
  <si>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</si>
  <si>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</si>
  <si>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</si>
  <si>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</si>
  <si>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</si>
  <si>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</si>
  <si>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</si>
  <si>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</si>
  <si>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</si>
  <si>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</si>
  <si>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</si>
  <si>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</si>
  <si>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</si>
  <si>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</si>
  <si>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</si>
  <si>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</si>
  <si>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</si>
  <si>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</si>
  <si>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</si>
  <si>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</si>
  <si>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</si>
  <si>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</si>
  <si>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</si>
  <si>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</si>
  <si>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</si>
  <si>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</si>
  <si>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</si>
  <si>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</si>
  <si>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</si>
  <si>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</si>
  <si>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</si>
  <si>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</si>
  <si>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</si>
  <si>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</si>
  <si>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</si>
  <si>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</si>
  <si>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</si>
  <si>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</si>
  <si>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</si>
  <si>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</si>
  <si>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</si>
  <si>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</si>
  <si>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</si>
  <si>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</si>
  <si>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</si>
  <si>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</si>
  <si>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</si>
  <si>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</si>
  <si>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</si>
  <si>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</si>
  <si>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</si>
  <si>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</si>
  <si>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</si>
  <si>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</si>
  <si>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</si>
  <si>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</si>
  <si>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</si>
  <si>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</si>
  <si>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</si>
  <si>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</si>
  <si>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</si>
  <si>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</si>
  <si>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</si>
  <si>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</si>
  <si>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</si>
  <si>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</si>
  <si>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</si>
  <si>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</si>
  <si>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</si>
  <si>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</si>
  <si>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</si>
  <si>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</si>
  <si>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</si>
  <si>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</si>
  <si>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</si>
  <si>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</si>
  <si>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</si>
  <si>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</si>
  <si>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</si>
  <si>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</si>
  <si>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</si>
  <si>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</si>
  <si>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</si>
  <si>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</si>
  <si>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</si>
  <si>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</si>
  <si>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</si>
  <si>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</si>
  <si>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</si>
  <si>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</si>
  <si>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</si>
  <si>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</si>
  <si>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</si>
  <si>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</si>
  <si>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</si>
  <si>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</si>
  <si>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</si>
  <si>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</si>
  <si>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</si>
  <si>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</si>
  <si>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</si>
  <si>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</si>
  <si>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</si>
  <si>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</si>
  <si>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</si>
  <si>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</si>
  <si>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</si>
  <si>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</si>
  <si>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</si>
  <si>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</si>
  <si>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</si>
  <si>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</si>
  <si>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</si>
  <si>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</si>
  <si>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</si>
  <si>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</si>
  <si>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</si>
  <si>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</si>
  <si>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</si>
  <si>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</si>
  <si>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</si>
  <si>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</si>
  <si>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</si>
  <si>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</si>
  <si>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</si>
  <si>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</si>
  <si>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</si>
  <si>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</si>
  <si>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</si>
  <si>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</si>
  <si>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</si>
  <si>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</si>
  <si>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</si>
  <si>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</si>
  <si>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</si>
  <si>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</si>
  <si>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</si>
  <si>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</si>
  <si>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</si>
  <si>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</si>
  <si>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</si>
  <si>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</si>
  <si>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</si>
  <si>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</si>
  <si>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</si>
  <si>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</si>
  <si>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</si>
  <si>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</si>
  <si>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</si>
  <si>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</si>
  <si>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</si>
  <si>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</si>
  <si>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</si>
  <si>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</si>
  <si>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</si>
  <si>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</si>
  <si>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</si>
  <si>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</si>
  <si>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</si>
  <si>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</si>
  <si>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</si>
  <si>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</si>
  <si>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</si>
  <si>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</si>
  <si>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</si>
  <si>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</si>
  <si>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</si>
  <si>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</si>
  <si>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</si>
  <si>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</si>
  <si>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</si>
  <si>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</si>
  <si>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</si>
  <si>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</si>
  <si>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</si>
  <si>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</si>
  <si>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</si>
  <si>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</si>
  <si>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</si>
  <si>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</si>
  <si>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</si>
  <si>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</si>
  <si>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</si>
  <si>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</si>
  <si>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</si>
  <si>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</si>
  <si>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</si>
  <si>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</si>
  <si>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</si>
  <si>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</si>
  <si>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</si>
  <si>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</si>
  <si>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</si>
  <si>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</si>
  <si>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</si>
  <si>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</si>
  <si>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</si>
  <si>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</si>
  <si>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</si>
  <si>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</si>
  <si>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</si>
  <si>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</si>
  <si>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</si>
  <si>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</si>
  <si>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</si>
  <si>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</si>
  <si>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</si>
  <si>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</si>
  <si>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</si>
  <si>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</si>
  <si>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</si>
  <si>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</si>
  <si>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</si>
  <si>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</si>
  <si>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</si>
  <si>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</si>
  <si>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</si>
  <si>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</si>
  <si>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</si>
  <si>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</si>
  <si>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</si>
  <si>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</si>
  <si>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</si>
  <si>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</si>
  <si>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</si>
  <si>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</si>
  <si>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</si>
  <si>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</si>
  <si>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</si>
  <si>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</si>
  <si>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</si>
  <si>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</si>
  <si>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</si>
  <si>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</si>
  <si>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</si>
  <si>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</si>
  <si>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</si>
  <si>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</si>
  <si>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</si>
  <si>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</si>
  <si>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</si>
  <si>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</si>
  <si>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</si>
  <si>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</si>
  <si>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</si>
  <si>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</si>
  <si>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</si>
  <si>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</si>
  <si>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</si>
  <si>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</si>
  <si>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</si>
  <si>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</si>
  <si>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</si>
  <si>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</si>
  <si>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</si>
  <si>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</si>
  <si>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</si>
  <si>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</si>
  <si>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</si>
  <si>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</si>
  <si>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</si>
  <si>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</si>
  <si>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</si>
  <si>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</si>
  <si>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</si>
  <si>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</si>
  <si>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</si>
  <si>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</si>
  <si>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</si>
  <si>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</si>
  <si>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</si>
  <si>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</si>
  <si>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</si>
  <si>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</si>
  <si>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</si>
  <si>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</si>
  <si>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</si>
  <si>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</si>
  <si>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</si>
  <si>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</si>
  <si>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</si>
  <si>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</si>
  <si>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</si>
  <si>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</si>
  <si>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</si>
  <si>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</si>
  <si>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</si>
  <si>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</si>
  <si>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</si>
  <si>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</si>
  <si>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</si>
  <si>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</si>
  <si>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</si>
  <si>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</si>
  <si>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</si>
  <si>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</si>
  <si>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</si>
  <si>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</si>
  <si>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</si>
  <si>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</si>
  <si>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</si>
  <si>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</si>
  <si>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</si>
  <si>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</si>
  <si>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</si>
  <si>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</si>
  <si>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</si>
  <si>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</si>
  <si>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</si>
  <si>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</si>
  <si>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</si>
  <si>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</si>
  <si>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</si>
  <si>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</si>
  <si>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</si>
  <si>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</si>
  <si>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</si>
  <si>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</si>
  <si>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</si>
  <si>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</si>
  <si>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</si>
  <si>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</si>
  <si>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</si>
  <si>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</si>
  <si>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</si>
  <si>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</si>
  <si>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</si>
  <si>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</si>
  <si>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</si>
  <si>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</si>
  <si>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</si>
  <si>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</si>
  <si>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</si>
  <si>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</si>
  <si>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</si>
  <si>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</si>
  <si>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</si>
  <si>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</si>
  <si>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</si>
  <si>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</si>
  <si>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</si>
  <si>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</si>
  <si>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</si>
  <si>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</si>
  <si>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</si>
  <si>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</si>
  <si>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</si>
  <si>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</si>
  <si>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</si>
  <si>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</si>
  <si>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</si>
  <si>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</si>
  <si>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</si>
  <si>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</si>
  <si>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</si>
  <si>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</si>
  <si>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</si>
  <si>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</si>
  <si>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</si>
  <si>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</si>
  <si>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</si>
  <si>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</si>
  <si>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</si>
  <si>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</si>
  <si>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</si>
  <si>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</si>
  <si>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</si>
  <si>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</si>
  <si>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</si>
  <si>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</si>
  <si>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</si>
  <si>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</si>
  <si>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</si>
  <si>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</si>
  <si>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</si>
  <si>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</si>
  <si>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</si>
  <si>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</si>
  <si>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</si>
  <si>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</si>
  <si>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</si>
  <si>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</si>
  <si>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</si>
  <si>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</si>
  <si>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</si>
  <si>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</si>
  <si>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</si>
  <si>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</si>
  <si>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</si>
  <si>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</si>
  <si>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</si>
  <si>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</si>
  <si>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</si>
  <si>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</si>
  <si>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</si>
  <si>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</si>
  <si>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</si>
  <si>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</si>
  <si>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</si>
  <si>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</si>
  <si>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</si>
  <si>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</si>
  <si>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</si>
  <si>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</si>
  <si>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</si>
  <si>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</si>
  <si>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</si>
  <si>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</si>
  <si>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</si>
  <si>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</si>
  <si>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</si>
  <si>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</si>
  <si>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</si>
  <si>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</si>
  <si>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</si>
  <si>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</si>
  <si>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</si>
  <si>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</si>
  <si>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</si>
  <si>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</si>
  <si>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</si>
  <si>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</si>
  <si>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</si>
  <si>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</si>
  <si>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</si>
  <si>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</si>
  <si>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</si>
  <si>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</si>
  <si>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</si>
  <si>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</si>
  <si>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</si>
  <si>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</si>
  <si>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</si>
  <si>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</si>
  <si>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</si>
  <si>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</si>
  <si>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</si>
  <si>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</si>
  <si>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</si>
  <si>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</si>
  <si>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</si>
  <si>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</si>
  <si>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</si>
  <si>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</si>
  <si>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</si>
  <si>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</si>
  <si>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</si>
  <si>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</si>
  <si>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</si>
  <si>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</si>
  <si>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</si>
  <si>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</si>
  <si>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</si>
  <si>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</si>
  <si>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</si>
  <si>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</si>
  <si>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</si>
  <si>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</si>
  <si>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</si>
  <si>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</si>
  <si>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</si>
  <si>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</si>
  <si>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</si>
  <si>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</si>
  <si>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</si>
  <si>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</si>
  <si>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</si>
  <si>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</si>
  <si>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</si>
  <si>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</si>
  <si>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</si>
  <si>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</si>
  <si>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</si>
  <si>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</si>
  <si>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</si>
  <si>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</si>
  <si>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</si>
  <si>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</si>
  <si>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</si>
  <si>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</si>
  <si>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</si>
  <si>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</si>
  <si>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</si>
  <si>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</si>
  <si>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</si>
  <si>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</si>
  <si>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</si>
  <si>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</si>
  <si>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</si>
  <si>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</si>
  <si>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</si>
  <si>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</si>
  <si>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</si>
  <si>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</si>
  <si>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</si>
  <si>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</si>
  <si>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</si>
  <si>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</si>
  <si>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</si>
  <si>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</si>
  <si>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</si>
  <si>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</si>
  <si>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</si>
  <si>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</si>
  <si>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</si>
  <si>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</si>
  <si>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</si>
  <si>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</si>
  <si>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</si>
  <si>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</si>
  <si>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</si>
  <si>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</si>
  <si>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</si>
  <si>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</si>
  <si>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</si>
  <si>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</si>
  <si>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</si>
  <si>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</si>
  <si>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</si>
  <si>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</si>
  <si>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</si>
  <si>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</si>
  <si>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</si>
  <si>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</si>
  <si>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</si>
  <si>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</si>
  <si>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</si>
  <si>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</si>
  <si>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</si>
  <si>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</si>
  <si>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</si>
  <si>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</si>
  <si>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</si>
  <si>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</si>
  <si>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</si>
  <si>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</si>
  <si>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</si>
  <si>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</si>
  <si>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</si>
  <si>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</si>
  <si>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</si>
  <si>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</si>
  <si>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</si>
  <si>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</si>
  <si>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</si>
  <si>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</si>
  <si>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</si>
  <si>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</si>
  <si>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</si>
  <si>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</si>
  <si>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</si>
  <si>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</si>
  <si>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</si>
  <si>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</si>
  <si>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</si>
  <si>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</si>
  <si>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</si>
  <si>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</si>
  <si>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</si>
  <si>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</si>
  <si>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</si>
  <si>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</si>
  <si>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</si>
  <si>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</si>
  <si>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</si>
  <si>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</si>
  <si>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</si>
  <si>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</si>
  <si>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</si>
  <si>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</si>
  <si>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</si>
  <si>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</si>
  <si>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</si>
  <si>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</si>
  <si>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</si>
  <si>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</si>
  <si>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</si>
  <si>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</si>
  <si>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</si>
  <si>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</si>
  <si>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</si>
  <si>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</si>
  <si>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</si>
  <si>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</si>
  <si>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</si>
  <si>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</si>
  <si>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</si>
  <si>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</si>
  <si>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</si>
  <si>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</si>
  <si>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</si>
  <si>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</si>
  <si>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</si>
  <si>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</si>
  <si>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</si>
  <si>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</si>
  <si>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</si>
  <si>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</si>
  <si>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</si>
  <si>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</si>
  <si>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</si>
  <si>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</si>
  <si>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</si>
  <si>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</si>
  <si>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</si>
  <si>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</si>
  <si>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</si>
  <si>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</si>
  <si>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</si>
  <si>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</si>
  <si>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</si>
  <si>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</si>
  <si>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</si>
  <si>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</si>
  <si>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</si>
  <si>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</si>
  <si>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</si>
  <si>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</si>
  <si>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</si>
  <si>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</si>
  <si>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</si>
  <si>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</si>
  <si>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</si>
  <si>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</si>
  <si>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</si>
  <si>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</si>
  <si>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</si>
  <si>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</si>
  <si>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</si>
  <si>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</si>
  <si>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</si>
  <si>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</si>
  <si>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</si>
  <si>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</si>
  <si>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</si>
  <si>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</si>
  <si>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</si>
  <si>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</si>
  <si>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</si>
  <si>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</si>
  <si>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</si>
  <si>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</si>
  <si>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</si>
  <si>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</si>
  <si>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</si>
  <si>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</si>
  <si>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</si>
  <si>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</si>
  <si>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</si>
  <si>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</si>
  <si>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</si>
  <si>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</si>
  <si>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</si>
  <si>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</si>
  <si>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</si>
  <si>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</si>
  <si>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</si>
  <si>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</si>
  <si>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</si>
  <si>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</si>
  <si>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</si>
  <si>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</si>
  <si>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</si>
  <si>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</si>
  <si>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</si>
  <si>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</si>
  <si>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</si>
  <si>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</si>
  <si>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</si>
  <si>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</si>
  <si>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</si>
  <si>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</si>
  <si>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</si>
  <si>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</si>
  <si>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</si>
  <si>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</si>
  <si>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</si>
  <si>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</si>
  <si>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</si>
  <si>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</si>
  <si>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</si>
  <si>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</si>
  <si>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</si>
  <si>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</si>
  <si>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</si>
  <si>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</si>
  <si>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</si>
  <si>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</si>
  <si>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</si>
  <si>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</si>
  <si>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</si>
  <si>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</si>
  <si>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</si>
  <si>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</si>
  <si>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</si>
  <si>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</si>
  <si>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</si>
  <si>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</si>
  <si>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</si>
  <si>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</si>
  <si>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</si>
  <si>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</si>
  <si>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</si>
  <si>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</si>
  <si>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</si>
  <si>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</si>
  <si>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</si>
  <si>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</si>
  <si>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</si>
  <si>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</si>
  <si>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</si>
  <si>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</si>
  <si>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</si>
  <si>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</si>
  <si>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</si>
  <si>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</si>
  <si>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</si>
  <si>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</si>
  <si>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</si>
  <si>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</si>
  <si>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</si>
  <si>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</si>
  <si>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</si>
  <si>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</si>
  <si>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</si>
  <si>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</si>
  <si>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</si>
  <si>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</si>
  <si>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</si>
  <si>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</si>
  <si>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</si>
  <si>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</si>
  <si>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</si>
  <si>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</si>
  <si>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</si>
  <si>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</si>
  <si>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</si>
  <si>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</si>
  <si>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</si>
  <si>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</si>
  <si>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</si>
  <si>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</si>
  <si>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</si>
  <si>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</si>
  <si>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</si>
  <si>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</si>
  <si>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</si>
  <si>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</si>
  <si>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</si>
  <si>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</si>
  <si>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</si>
  <si>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</si>
  <si>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</si>
  <si>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</si>
  <si>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</si>
  <si>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</si>
  <si>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</si>
  <si>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</si>
  <si>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</si>
  <si>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</si>
  <si>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</si>
  <si>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</si>
  <si>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</si>
  <si>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</si>
  <si>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</si>
  <si>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</si>
  <si>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</si>
  <si>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</si>
  <si>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</si>
  <si>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</si>
  <si>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</si>
  <si>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</si>
  <si>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</si>
  <si>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</si>
  <si>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</si>
  <si>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</si>
  <si>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</si>
  <si>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</si>
  <si>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</si>
  <si>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</si>
  <si>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</si>
  <si>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</si>
  <si>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</si>
  <si>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</si>
  <si>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</si>
  <si>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</si>
  <si>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</si>
  <si>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</si>
  <si>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</si>
  <si>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</si>
  <si>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</si>
  <si>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</si>
  <si>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</si>
  <si>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</si>
  <si>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</si>
  <si>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</si>
  <si>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</si>
  <si>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</si>
  <si>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</si>
  <si>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</si>
  <si>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</si>
  <si>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</si>
  <si>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</si>
  <si>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</si>
  <si>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</si>
  <si>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</si>
  <si>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</si>
  <si>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</si>
  <si>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</si>
  <si>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</si>
  <si>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</si>
  <si>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</si>
  <si>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</si>
  <si>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</si>
  <si>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</si>
  <si>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</si>
  <si>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</si>
  <si>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</si>
  <si>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</si>
  <si>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</si>
  <si>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</si>
  <si>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</si>
  <si>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</si>
  <si>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</si>
  <si>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</si>
  <si>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</si>
  <si>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</si>
  <si>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</si>
  <si>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</si>
  <si>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</si>
  <si>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</si>
  <si>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</si>
  <si>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</si>
  <si>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</si>
  <si>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</si>
  <si>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</si>
  <si>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</si>
  <si>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</si>
  <si>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</si>
  <si>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</si>
  <si>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</si>
  <si>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</si>
  <si>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</si>
  <si>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</si>
  <si>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</si>
  <si>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</si>
  <si>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</si>
  <si>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</si>
  <si>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</si>
  <si>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</si>
  <si>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</si>
  <si>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</si>
  <si>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</si>
  <si>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</si>
  <si>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</si>
  <si>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</si>
  <si>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</si>
  <si>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</si>
  <si>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</si>
  <si>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</si>
  <si>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</si>
  <si>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</si>
  <si>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</si>
  <si>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</si>
  <si>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</si>
  <si>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</si>
  <si>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</si>
  <si>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</si>
  <si>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</si>
  <si>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</si>
  <si>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</si>
  <si>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</si>
  <si>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</si>
  <si>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</si>
  <si>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</si>
  <si>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</si>
  <si>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</si>
  <si>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</si>
  <si>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</si>
  <si>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</si>
  <si>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</si>
  <si>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</si>
  <si>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</si>
  <si>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</si>
  <si>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</si>
  <si>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</si>
  <si>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</si>
  <si>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</si>
  <si>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</si>
  <si>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</si>
  <si>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</si>
  <si>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</si>
  <si>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</si>
  <si>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</si>
  <si>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</si>
  <si>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</si>
  <si>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</si>
  <si>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</si>
  <si>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</si>
  <si>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</si>
  <si>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</si>
  <si>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</si>
  <si>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</si>
  <si>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</si>
  <si>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</si>
  <si>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</si>
  <si>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</si>
  <si>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</si>
  <si>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</si>
  <si>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</si>
  <si>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</si>
  <si>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</si>
  <si>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</si>
  <si>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</si>
  <si>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</si>
  <si>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</si>
  <si>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</si>
  <si>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</si>
  <si>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</si>
  <si>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</si>
  <si>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</si>
  <si>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</si>
  <si>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</si>
  <si>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</si>
  <si>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</si>
  <si>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</si>
  <si>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</si>
  <si>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</si>
  <si>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</si>
  <si>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</si>
  <si>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</si>
  <si>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</si>
  <si>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</si>
  <si>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</si>
  <si>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</si>
  <si>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</si>
  <si>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</si>
  <si>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</si>
  <si>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</si>
  <si>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</si>
  <si>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</si>
  <si>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</si>
  <si>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</si>
  <si>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</si>
  <si>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</si>
  <si>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</si>
  <si>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</si>
  <si>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</si>
  <si>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</si>
  <si>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</si>
  <si>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</si>
  <si>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</si>
  <si>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</si>
  <si>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</si>
  <si>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</si>
  <si>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</si>
  <si>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</si>
  <si>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</si>
  <si>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</si>
  <si>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</si>
  <si>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</si>
  <si>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</si>
  <si>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</si>
  <si>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</si>
  <si>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</si>
  <si>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</si>
  <si>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</si>
  <si>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</si>
  <si>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</si>
  <si>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</si>
  <si>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</si>
  <si>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</si>
  <si>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</si>
  <si>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</si>
  <si>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</si>
  <si>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</si>
  <si>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</si>
  <si>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</si>
  <si>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</si>
  <si>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</si>
  <si>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</si>
  <si>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</si>
  <si>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</si>
  <si>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</si>
  <si>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</si>
  <si>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</si>
  <si>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</si>
  <si>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</si>
  <si>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</si>
  <si>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</si>
  <si>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</si>
  <si>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</si>
  <si>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</si>
  <si>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</si>
  <si>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</si>
  <si>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</si>
  <si>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</si>
  <si>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</si>
  <si>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</si>
  <si>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</si>
  <si>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</si>
  <si>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</si>
  <si>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</si>
  <si>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</si>
  <si>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</si>
  <si>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</si>
  <si>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</si>
  <si>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</si>
  <si>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</si>
  <si>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</si>
  <si>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</si>
  <si>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</si>
  <si>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</si>
  <si>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</si>
  <si>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</si>
  <si>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</si>
  <si>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</si>
  <si>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</si>
  <si>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</si>
  <si>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</si>
  <si>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</si>
  <si>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</si>
  <si>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</si>
  <si>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</si>
  <si>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</si>
  <si>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</si>
  <si>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</si>
  <si>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</si>
  <si>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</si>
  <si>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</si>
  <si>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</si>
  <si>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</si>
  <si>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</si>
  <si>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</si>
  <si>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</si>
  <si>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</si>
  <si>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</si>
  <si>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</si>
  <si>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</si>
  <si>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</si>
  <si>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</si>
  <si>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</si>
  <si>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</si>
  <si>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</si>
  <si>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</si>
  <si>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</si>
  <si>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</si>
  <si>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</si>
  <si>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</si>
  <si>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</si>
  <si>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</si>
  <si>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</si>
  <si>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</si>
  <si>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</si>
  <si>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</si>
  <si>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</si>
  <si>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</si>
  <si>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</si>
  <si>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</si>
  <si>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</si>
  <si>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</si>
  <si>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</si>
  <si>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</si>
  <si>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</si>
  <si>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</si>
  <si>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</si>
  <si>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</si>
  <si>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</si>
  <si>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</si>
  <si>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</si>
  <si>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</si>
  <si>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</si>
  <si>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</si>
  <si>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</si>
  <si>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</si>
  <si>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</si>
  <si>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</si>
  <si>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</si>
  <si>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</si>
  <si>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</si>
  <si>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</si>
  <si>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</si>
  <si>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TT-20251019-01192 // NA</t>
  </si>
  <si>
    <t>ETA 50 mins</t>
  </si>
  <si>
    <t>PCM-20251019-00001824</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</si>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</sst>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1"/>
      <color rgb="FF000000"/>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bottom style="medium">
        <color indexed="64"/>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165" fontId="22" fillId="0" borderId="9" xfId="0" applyNumberFormat="1" applyFont="1" applyBorder="1" applyAlignment="1">
      <alignment horizontal="center" vertical="center" wrapText="1"/>
    </xf>
    <xf numFmtId="0" fontId="33" fillId="0" borderId="20"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286.80276909722306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6.3074565972201526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6.2479745371092577E-2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45949.751195023149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45949.751195023149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45949.751195023149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45949.751195023149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45949.751195023149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45949.751195023149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45949.751195023149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45949.751195023149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45949.751195023149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45949.751195023149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45949.751195023149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45949.751195023149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45949.751195023149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45949.751195023149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45949.751195023149</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45949.751195023149</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45949.751195023149</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45949.751195023149</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45949.751195023149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45949.751195023149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45949.751195023149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45949.751195023149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45949.751195023149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45949.751195023149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45949.751195023149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45949.751195023149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45949.751195023149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45949.751195023149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45949.751195023149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45949.751195023149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45949.751195023149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45949.751195023149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45949.751195023149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45949.751195023149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45949.751195023149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45949.751195023149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45949.751195023149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45949.751195023149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45949.751195023149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45949.751195023149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45949.751195023149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45949.751195023149</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45949.751195023149</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45949.751195023149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45949.751195023149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45949.751195023149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45949.751195023149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45949.751195023149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45949.751195023149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45949.751195023149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45949.751195023149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45949.751195023149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45949.751195023149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45949.751195023149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45949.751195023149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45949.751195023149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45949.751195023149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45949.751195023149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45949.751195023149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45949.751195023149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45949.751195023149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45949.751195023149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45949.751195023149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45949.751195023149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45949.751195023149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45949.751195023149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45949.751195023149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45949.751195023149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45949.751195023149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45949.751195023149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45949.751195023149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45949.751195023149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45949.751195023149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45949.751195023149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45949.751195023149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45949.751195023149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45949.751195023149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45949.751195023149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45949.751195023149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45949.751195023149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45949.751195023149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45949.751195023149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45949.751195023149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45949.751195023149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45949.751195023149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45949.751195023149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45949.751195023149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45949.751195023149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45949.751195023149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45949.751195023149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45949.751195023149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45949.751195023149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45949.751195023149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45949.751195023149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45949.751195023149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45949.751195023149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45949.751195023149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45949.751195023149</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45949.751195023149</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66874F03-D464-4B70-8B53-4063399C708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143.0241116898178</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124.75135706018773</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5.2554195601842366</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45949.751195023149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45949.751195023149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45949.751195023149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45949.751195023149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45949.751195023149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45949.751195023149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45949.751195023149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45949.751195023149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45949.751195023149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45949.751195023149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45949.751195023149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45949.751195023149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45949.751195023149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45949.751195023149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45949.751195023149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45949.751195023149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45949.751195023149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45949.751195023149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45949.751195023149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45949.751195023149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45949.751195023149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45949.751195023149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45949.751195023149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45949.751195023149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45949.751195023149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45949.751195023149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45949.751195023149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45949.751195023149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45949.751195023149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45949.751195023149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45949.751195023149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45949.751195023149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45949.751195023149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45949.751195023149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45949.751195023149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45949.751195023149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45949.751195023149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45949.751195023149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45949.751195023149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45949.751195023149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45949.751195023149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45949.751195023149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45949.751195023149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45949.751195023149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45949.751195023149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45949.751195023149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45949.751195023149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45949.751195023149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45949.751195023149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45949.751195023149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45949.751195023149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45949.751195023149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45949.751195023149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45949.751195023149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45949.751195023149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45949.751195023149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45949.751195023149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45949.751195023149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45949.751195023149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45949.751195023149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45949.751195023149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45949.751195023149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45949.751195023149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45949.751195023149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45949.751195023149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45949.751195023149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45949.751195023149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45949.751195023149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45949.751195023149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45949.751195023149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45949.751195023149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45949.751195023149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45949.751195023149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45949.751195023149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45949.751195023149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45949.751195023149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45949.751195023149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45949.751195023149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45949.751195023149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45949.751195023149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45949.751195023149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45949.751195023149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45949.751195023149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45949.751195023149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45949.751195023149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45949.751195023149</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45949.751195023149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45949.751195023149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45949.751195023149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45949.751195023149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45949.751195023149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45949.751195023149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45949.751195023149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45949.751195023149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45949.751195023149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45949.751195023149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45949.751195023149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45949.751195023149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45949.751195023149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45949.751195023149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45949.751195023149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45949.751195023149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45949.751195023149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45949.751195023149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45949.751195023149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45949.751195023149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45949.751195023149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45949.751195023149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45949.751195023149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45949.751195023149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45949.751195023149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45949.751195023149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45949.751195023149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45949.751195023149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45949.751195023149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45949.751195023149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45949.751195023149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45949.751195023149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45949.751195023149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45949.751195023149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45949.751195023149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45949.751195023149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45949.751195023149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45949.751195023149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45949.751195023149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45949.751195023149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45949.751195023149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45949.751195023149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45949.751195023149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45949.751195023149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45949.751195023149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45949.751195023149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45949.751195023149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45949.751195023149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45949.751195023149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45949.751195023149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45949.751195023149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45949.751195023149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45949.751195023149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45949.751195023149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45949.751195023149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45949.751195023149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45949.751195023149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45949.751195023149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45949.751195023149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45949.751195023149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45949.751195023149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45949.751195023149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45949.751195023149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45949.751195023149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45949.751195023149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45949.751195023149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45949.751195023149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45949.751195023149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45949.751195023149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45949.751195023149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45949.751195023149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45949.751195023149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45949.751195023149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45949.751195023149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45949.751195023149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45949.751195023149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45949.751195023149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45949.751195023149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45949.751195023149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45949.751195023149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45949.751195023149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45949.751195023149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45949.751195023149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45949.751195023149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45949.751195023149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45949.751195023149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45949.751195023149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45949.751195023149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45949.751195023149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45949.751195023149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45949.751195023149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45949.751195023149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45949.751195023149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45949.751195023149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45949.751195023149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45949.751195023149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45949.751195023149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45949.751195023149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45949.751195023149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45949.751195023149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45949.751195023149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45949.751195023149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45949.751195023149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45949.751195023149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45949.751195023149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45949.751195023149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45949.751195023149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45949.751195023149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45949.751195023149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45949.751195023149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45949.751195023149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45949.751195023149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45949.751195023149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45949.751195023149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45949.751195023149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45949.751195023149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45949.751195023149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45949.751195023149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45949.751195023149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45949.751195023149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45949.751195023149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45949.751195023149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45949.751195023149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45949.751195023149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45949.751195023149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45949.751195023149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45949.751195023149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45949.751195023149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45949.751195023149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45949.751195023149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45949.751195023149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45949.751195023149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45949.751195023149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45949.751195023149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45949.751195023149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45949.751195023149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45949.751195023149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45949.751195023149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45949.751195023149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45949.751195023149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45949.751195023149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45949.751195023149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45949.751195023149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45949.751195023149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45949.751195023149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45949.751195023149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45949.751195023149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45949.751195023149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45949.751195023149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45949.751195023149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45949.751195023149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45949.751195023149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45949.751195023149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45949.751195023149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45949.751195023149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45949.751195023149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45949.751195023149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45949.751195023149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45949.751195023149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45949.751195023149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45949.751195023149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45949.751195023149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45949.751195023149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45949.751195023149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45949.751195023149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45949.751195023149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45949.751195023149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45949.751195023149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45949.751195023149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45949.751195023149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45949.751195023149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45949.751195023149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45949.751195023149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45949.751195023149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45949.751195023149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45949.751195023149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45949.751195023149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45949.751195023149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45949.751195023149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45949.751195023149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45949.751195023149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45949.751195023149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45949.751195023149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45949.751195023149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45949.751195023149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45949.751195023149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45949.751195023149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45949.751195023149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45949.751195023149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45949.751195023149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45949.751195023149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45949.751195023149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45949.751195023149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45949.751195023149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45949.751195023149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45949.751195023149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45949.751195023149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45949.751195023149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45949.751195023149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45949.751195023149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45949.751195023149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45949.751195023149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45949.751195023149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45949.751195023149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45949.751195023149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45949.751195023149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45949.751195023149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45949.751195023149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45949.751195023149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45949.751195023149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45949.751195023149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45949.751195023149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45949.751195023149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45949.751195023149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45949.751195023149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45949.751195023149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45949.751195023149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45949.751195023149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45949.751195023149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45949.751195023149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45949.751195023149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45949.751195023149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45949.751195023149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45949.751195023149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45949.751195023149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45949.751195023149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45949.751195023149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45949.751195023149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45949.751195023149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45949.751195023149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45949.751195023149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45949.751195023149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45949.751195023149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45949.751195023149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45949.751195023149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45949.751195023149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45949.751195023149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45949.751195023149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45949.751195023149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45949.751195023149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45949.751195023149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45949.751195023149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45949.751195023149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45949.751195023149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45949.751195023149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45949.751195023149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45949.751195023149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45949.751195023149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45949.751195023149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45949.751195023149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45949.751195023149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45949.751195023149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45949.751195023149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45949.751195023149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45949.751195023149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45949.751195023149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45949.751195023149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45949.751195023149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45949.751195023149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45949.751195023149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45949.751195023149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45949.751195023149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45949.751195023149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45949.751195023149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45949.751195023149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45949.751195023149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45949.751195023149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45949.751195023149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45949.751195023149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45949.751195023149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45949.751195023149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45949.751195023149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45949.751195023149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45949.751195023149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45949.751195023149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45949.751195023149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45949.751195023149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45949.751195023149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45949.751195023149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45949.751195023149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45949.751195023149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45949.751195023149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45949.751195023149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45949.751195023149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45949.751195023149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45949.751195023149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45949.751195023149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45949.751195023149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45949.751195023149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45949.751195023149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45949.751195023149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45949.751195023149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45949.751195023149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45949.751195023149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45949.751195023149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45949.751195023149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45949.751195023149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45949.751195023149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45949.751195023149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45949.751195023149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45949.751195023149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45949.751195023149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45949.751195023149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45949.751195023149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45949.751195023149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45949.751195023149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45949.751195023149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45949.751195023149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45949.751195023149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45949.751195023149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45949.751195023149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45949.751195023149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45949.751195023149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45949.751195023149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45949.751195023149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45949.751195023149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45949.751195023149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45949.751195023149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45949.751195023149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45949.751195023149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45949.751195023149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45949.751195023149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45949.751195023149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45949.751195023149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45949.751195023149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45949.751195023149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45949.751195023149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45949.751195023149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45949.751195023149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45949.751195023149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45949.751195023149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45949.751195023149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45949.751195023149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45949.751195023149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45949.751195023149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45949.751195023149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45949.751195023149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45949.751195023149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45949.751195023149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45949.751195023149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45949.751195023149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45949.751195023149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45949.751195023149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45949.751195023149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45949.751195023149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45949.751195023149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45949.751195023149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45949.751195023149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45949.751195023149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45949.751195023149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45949.751195023149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45949.751195023149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45949.751195023149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45949.751195023149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45949.751195023149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45949.751195023149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45949.751195023149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45949.751195023149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45949.751195023149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45949.751195023149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45949.751195023149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45949.751195023149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45949.751195023149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45949.751195023149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45949.751195023149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45949.751195023149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45949.751195023149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45949.751195023149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45949.751195023149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45949.751195023149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45949.751195023149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45949.751195023149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45949.751195023149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45949.751195023149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45949.751195023149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45949.751195023149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45949.751195023149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45949.751195023149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45949.751195023149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45949.751195023149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45949.751195023149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45949.751195023149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45949.751195023149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45949.751195023149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45949.751195023149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45949.751195023149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45949.751195023149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45949.751195023149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45949.751195023149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45949.751195023149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45949.751195023149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45949.751195023149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45949.751195023149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45949.751195023149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45949.751195023149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45949.751195023149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45949.751195023149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45949.751195023149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45949.751195023149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45949.751195023149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45949.751195023149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45949.751195023149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45949.751195023149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45949.751195023149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45949.751195023149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45949.751195023149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45949.751195023149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45949.751195023149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45949.751195023149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45949.751195023149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45949.751195023149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45949.751195023149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45949.751195023149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45949.751195023149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45949.751195023149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45949.751195023149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45949.751195023149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45949.751195023149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45949.751195023149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45949.751195023149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45949.751195023149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45949.751195023149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45949.751195023149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45949.751195023149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45949.751195023149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45949.751195023149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45949.751195023149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45949.751195023149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45949.751195023149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45949.751195023149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45949.751195023149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45949.751195023149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45949.751195023149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45949.751195023149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45949.751195023149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45949.751195023149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45949.751195023149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45949.751195023149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45949.751195023149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45949.751195023149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45949.751195023149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45949.751195023149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45949.751195023149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45949.751195023149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45949.751195023149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45949.751195023149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45949.751195023149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45949.751195023149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45949.751195023149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45949.751195023149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45949.751195023149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45949.751195023149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45949.751195023149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45949.751195023149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45949.751195023149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45949.751195023149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45949.751195023149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45949.751195023149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45949.751195023149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45949.751195023149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45949.751195023149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45949.751195023149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45949.751195023149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45949.751195023149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45949.751195023149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45949.751195023149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45949.751195023149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45949.751195023149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45949.751195023149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45949.751195023149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45949.751195023149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45949.751195023149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45949.751195023149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45949.751195023149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45949.751195023149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45949.751195023149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45949.751195023149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45949.751195023149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45949.751195023149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45949.751195023149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45949.751195023149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45949.751195023149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45949.751195023149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45949.751195023149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45949.751195023149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45949.751195023149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45949.751195023149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45949.751195023149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45949.751195023149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45949.751195023149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45949.751195023149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45949.751195023149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45949.751195023149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45949.751195023149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45949.751195023149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45949.751195023149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45949.751195023149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45949.751195023149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45949.751195023149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45949.751195023149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45949.751195023149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45949.751195023149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45949.751195023149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45949.751195023149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45949.751195023149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45949.751195023149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45949.751195023149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45949.751195023149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45949.751195023149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45949.751195023149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45949.751195023149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45949.751195023149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45949.751195023149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45949.751195023149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45949.751195023149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45949.751195023149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45949.751195023149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45949.751195023149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45949.751195023149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45949.751195023149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45949.751195023149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45949.751195023149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45949.751195023149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45949.751195023149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45949.751195023149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45949.751195023149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45949.751195023149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45949.751195023149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45949.751195023149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45949.751195023149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45949.751195023149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45949.751195023149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45949.751195023149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45949.751195023149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45949.751195023149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45949.751195023149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45949.751195023149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45949.751195023149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45949.751195023149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45949.751195023149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45949.751195023149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45949.751195023149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45949.751195023149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45949.751195023149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45949.751195023149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45949.751195023149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45949.751195023149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45949.751195023149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45949.751195023149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45949.751195023149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45949.751195023149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45949.751195023149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45949.751195023149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45949.751195023149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45949.751195023149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45949.751195023149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45949.751195023149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45949.751195023149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45949.751195023149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45949.751195023149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45949.751195023149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45949.751195023149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45949.751195023149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45949.751195023149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45949.751195023149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45949.751195023149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45949.751195023149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45949.751195023149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45949.751195023149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45949.751195023149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45949.751195023149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45949.751195023149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45949.751195023149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45949.751195023149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45949.751195023149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45949.751195023149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45949.751195023149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45949.751195023149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45949.751195023149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45949.751195023149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45949.751195023149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45949.751195023149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45949.751195023149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45949.751195023149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45949.751195023149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45949.751195023149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45949.751195023149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45949.751195023149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45949.751195023149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45949.751195023149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45949.751195023149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45949.751195023149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45949.751195023149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45949.751195023149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45949.751195023149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45949.751195023149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45949.751195023149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45949.751195023149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45949.751195023149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45949.751195023149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45949.751195023149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45949.751195023149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45949.751195023149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45949.751195023149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45949.751195023149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45949.751195023149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45949.751195023149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45949.751195023149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45949.751195023149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45949.751195023149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45949.751195023149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45949.751195023149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45949.751195023149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45949.751195023149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45949.751195023149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45949.751195023149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45949.751195023149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45949.751195023149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45949.751195023149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45949.751195023149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45949.751195023149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45949.751195023149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45949.751195023149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45949.751195023149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45949.751195023149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45949.751195023149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45949.751195023149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45949.751195023149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45949.751195023149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45949.751195023149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45949.751195023149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45949.751195023149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45949.751195023149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45949.751195023149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45949.751195023149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45949.751195023149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45949.751195023149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45949.751195023149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45949.751195023149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45949.751195023149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45949.751195023149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45949.751195023149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45949.751195023149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45949.751195023149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45949.751195023149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45949.751195023149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45949.751195023149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45949.751195023149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45949.751195023149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45949.751195023149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45949.751195023149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45949.751195023149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45949.751195023149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45949.751195023149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45949.751195023149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45949.751195023149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45949.751195023149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45949.751195023149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45949.751195023149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45949.751195023149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45949.751195023149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45949.751195023149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45949.751195023149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45949.751195023149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45949.751195023149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45949.751195023149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45949.751195023149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45949.751195023149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45949.751195023149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45949.751195023149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45949.751195023149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45949.751195023149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45949.751195023149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45949.751195023149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45949.751195023149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45949.751195023149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45949.751195023149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45949.751195023149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45949.751195023149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45949.751195023149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45949.751195023149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45949.751195023149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45949.751195023149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45949.751195023149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45949.751195023149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45949.751195023149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45949.751195023149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45949.751195023149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45949.751195023149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45949.751195023149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45949.751195023149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45949.751195023149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45949.751195023149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45949.751195023149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45949.751195023149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45949.751195023149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45949.751195023149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45949.751195023149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45949.751195023149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45949.751195023149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45949.751195023149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45949.751195023149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45949.751195023149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45949.751195023149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45949.751195023149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45949.751195023149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45949.751195023149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45949.751195023149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45949.751195023149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45949.751195023149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45949.751195023149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45949.751195023149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45949.751195023149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45949.751195023149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45949.751195023149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45949.751195023149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45949.751195023149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45949.751195023149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45949.751195023149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45949.751195023149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45949.751195023149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45949.751195023149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45949.751195023149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45949.751195023149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45949.751195023149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45949.751195023149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45949.751195023149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45949.751195023149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45949.751195023149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45949.751195023149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45949.751195023149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45949.751195023149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45949.751195023149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45949.751195023149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45949.751195023149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45949.751195023149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45949.751195023149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45949.751195023149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45949.751195023149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45949.751195023149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45949.751195023149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45949.751195023149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45949.751195023149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45949.751195023149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45949.751195023149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45949.751195023149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45949.751195023149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45949.751195023149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45949.751195023149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45949.751195023149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45949.751195023149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45949.751195023149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45949.751195023149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45949.751195023149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45949.751195023149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45949.751195023149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45949.751195023149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45949.751195023149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45949.751195023149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45949.751195023149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45949.751195023149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45949.751195023149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45949.751195023149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45949.751195023149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45949.751195023149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45949.751195023149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45949.751195023149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45949.751195023149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45949.751195023149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45949.751195023149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45949.751195023149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45949.751195023149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45949.751195023149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45949.751195023149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45949.751195023149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45949.751195023149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45949.751195023149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45949.751195023149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45949.751195023149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45949.751195023149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45949.751195023149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45949.751195023149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45949.751195023149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45949.751195023149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45949.751195023149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45949.751195023149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45949.751195023149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45949.751195023149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45949.751195023149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45949.751195023149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45949.751195023149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45949.751195023149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45949.751195023149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45949.751195023149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45949.751195023149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45949.751195023149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45949.751195023149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45949.751195023149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45949.751195023149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45949.751195023149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45949.751195023149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45949.751195023149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45949.751195023149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45949.751195023149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45949.751195023149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45949.751195023149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45949.751195023149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45949.751195023149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45949.751195023149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45949.751195023149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45949.751195023149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45949.751195023149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45949.751195023149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45949.751195023149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45949.751195023149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45949.751195023149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45949.751195023149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45949.751195023149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45949.751195023149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45949.751195023149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45949.751195023149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45949.751195023149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45949.751195023149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45949.751195023149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45949.751195023149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45949.751195023149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45949.751195023149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45949.751195023149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45949.751195023149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45949.751195023149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45949.751195023149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45949.751195023149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45949.751195023149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45949.751195023149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45949.751195023149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45949.751195023149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45949.751195023149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45949.751195023149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45949.751195023149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45949.751195023149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45949.751195023149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45949.751195023149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45949.751195023149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45949.751195023149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45949.751195023149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45949.751195023149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45949.751195023149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45949.751195023149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45949.751195023149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45949.751195023149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45949.751195023149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45949.751195023149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45949.751195023149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45949.751195023149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45949.751195023149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45949.751195023149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45949.751195023149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45949.751195023149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45949.751195023149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45949.751195023149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45949.751195023149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45949.751195023149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45949.751195023149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45949.751195023149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45949.751195023149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45949.751195023149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45949.751195023149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45949.751195023149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45949.751195023149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45949.751195023149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45949.751195023149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45949.751195023149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45949.751195023149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45949.751195023149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45949.751195023149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45949.751195023149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45949.751195023149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45949.751195023149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45949.751195023149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45949.751195023149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45949.751195023149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45949.751195023149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45949.751195023149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45949.751195023149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45949.751195023149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45949.751195023149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45949.751195023149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45949.751195023149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45949.751195023149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45949.751195023149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45949.751195023149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45949.751195023149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45949.751195023149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45949.751195023149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45949.751195023149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45949.751195023149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45949.751195023149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45949.751195023149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45949.751195023149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45949.751195023149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45949.751195023149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45949.751195023149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45949.751195023149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45949.751195023149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45949.751195023149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45949.751195023149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45949.751195023149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45949.751195023149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45949.751195023149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45949.751195023149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45949.751195023149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45949.751195023149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45949.751195023149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45949.751195023149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45949.751195023149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45949.751195023149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45949.751195023149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45949.751195023149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45949.751195023149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45949.751195023149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45949.751195023149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45949.751195023149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45949.751195023149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45949.751195023149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45949.751195023149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45949.751195023149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45949.751195023149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45949.751195023149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45949.751195023149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45949.751195023149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45949.751195023149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45949.751195023149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45949.751195023149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45949.751195023149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45949.751195023149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45949.751195023149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45949.751195023149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45949.751195023149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45949.751195023149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45949.751195023149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45949.751195023149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45949.751195023149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45949.751195023149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45949.751195023149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45949.751195023149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45949.751195023149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45949.751195023149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45949.751195023149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45949.751195023149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45949.751195023149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45949.751195023149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45949.751195023149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45949.751195023149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45949.751195023149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45949.751195023149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45949.751195023149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45949.751195023149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45949.751195023149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45949.751195023149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45949.751195023149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45949.751195023149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45949.751195023149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45949.751195023149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45949.751195023149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45949.751195023149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45949.751195023149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45949.751195023149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45949.751195023149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45949.751195023149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45949.751195023149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45949.751195023149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45949.751195023149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45949.751195023149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45949.751195023149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45949.751195023149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45949.751195023149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45949.751195023149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45949.751195023149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45949.751195023149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45949.751195023149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45949.751195023149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45949.751195023149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45949.751195023149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45949.751195023149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45949.751195023149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45949.751195023149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45949.751195023149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45949.751195023149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45949.751195023149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45949.751195023149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45949.751195023149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45949.751195023149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45949.751195023149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45949.751195023149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45949.751195023149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45949.751195023149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45949.751195023149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45949.751195023149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45949.751195023149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45949.751195023149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45949.751195023149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45949.751195023149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45949.751195023149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45949.751195023149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45949.751195023149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45949.751195023149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45949.751195023149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45949.751195023149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45949.751195023149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45949.751195023149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45949.751195023149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45949.751195023149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45949.751195023149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45949.751195023149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45949.751195023149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45949.751195023149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45949.751195023149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45949.751195023149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45949.751195023149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45949.751195023149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45949.751195023149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45949.751195023149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45949.751195023149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45949.751195023149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45949.751195023149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45949.751195023149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45949.751195023149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45949.751195023149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45949.751195023149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45949.751195023149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45949.751195023149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45949.751195023149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45949.751195023149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45949.751195023149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45949.751195023149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45949.751195023149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45949.751195023149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45949.751195023149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45949.751195023149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45949.751195023149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45949.751195023149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45949.751195023149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45949.751195023149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45949.751195023149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45949.751195023149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45949.751195023149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45949.751195023149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45949.751195023149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45949.751195023149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45949.751195023149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45949.751195023149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45949.751195023149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45949.751195023149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45949.751195023149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45949.751195023149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45949.751195023149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45949.751195023149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45949.751195023149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45949.751195023149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45949.751195023149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45949.751195023149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45949.751195023149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45949.751195023149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45949.751195023149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45949.751195023149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45949.751195023149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45949.751195023149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45949.751195023149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45949.751195023149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45949.751195023149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45949.751195023149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45949.751195023149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45949.751195023149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45949.751195023149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45949.751195023149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45949.751195023149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45949.751195023149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45949.751195023149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45949.751195023149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45949.751195023149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45949.751195023149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45949.751195023149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45949.751195023149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45949.751195023149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45949.751195023149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45949.751195023149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45949.751195023149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45949.751195023149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45949.751195023149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45949.751195023149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45949.751195023149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45949.751195023149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45949.751195023149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45949.751195023149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45949.751195023149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45949.751195023149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45949.751195023149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45949.751195023149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45949.751195023149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45949.751195023149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45949.751195023149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45949.751195023149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45949.751195023149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45949.751195023149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45949.751195023149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45949.751195023149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45949.751195023149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45949.751195023149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45949.751195023149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45949.751195023149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45949.751195023149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45949.751195023149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45949.751195023149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45949.751195023149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45949.751195023149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45949.751195023149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45949.751195023149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45949.751195023149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45949.751195023149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45949.751195023149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45949.751195023149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45949.751195023149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45949.751195023149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45949.751195023149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45949.751195023149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45949.751195023149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45949.751195023149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45949.751195023149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45949.751195023149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45949.751195023149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45949.751195023149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45949.751195023149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45949.751195023149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45949.751195023149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45949.751195023149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45949.751195023149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45949.751195023149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45949.751195023149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45949.751195023149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45949.751195023149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45949.751195023149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45949.751195023149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45949.751195023149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45949.751195023149</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246.270477430553</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45949.751195023149</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45949.751195023149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45949.751195023149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45949.751195023149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45949.751195023149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45949.751195023149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45949.751195023149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45949.751195023149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45949.751195023149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45949.751195023149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45949.751195023149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45949.751195023149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45949.751195023149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45949.751195023149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45949.751195023149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45949.751195023149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45949.751195023149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45949.751195023149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45949.751195023149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45949.751195023149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45949.751195023149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45949.751195023149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45949.751195023149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45949.751195023149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45949.751195023149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45949.751195023149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45949.751195023149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45949.751195023149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45949.751195023149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45949.751195023149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45949.751195023149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45949.751195023149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45949.751195023149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45949.751195023149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45949.751195023149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45949.751195023149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45949.751195023149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45949.751195023149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45949.751195023149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45949.751195023149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45949.751195023149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45949.751195023149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45949.751195023149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45949.751195023149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45949.751195023149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45949.751195023149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45949.751195023149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45949.751195023149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45949.751195023149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45949.751195023149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45949.751195023149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45949.751195023149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45949.751195023149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45949.751195023149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45949.751195023149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45949.751195023149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45949.751195023149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45949.751195023149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45949.751195023149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45949.751195023149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45949.751195023149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45949.751195023149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45949.751195023149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45949.751195023149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45949.751195023149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45949.751195023149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45949.751195023149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45949.751195023149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45949.751195023149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45949.751195023149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45949.751195023149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45949.751195023149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45949.751195023149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45949.751195023149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45949.751195023149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45949.751195023149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45949.751195023149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45949.751195023149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45949.751195023149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45949.751195023149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45949.751195023149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45949.751195023149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45949.751195023149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45949.751195023149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45949.751195023149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45949.751195023149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45949.751195023149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45949.751195023149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45949.751195023149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45949.751195023149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45949.751195023149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45949.751195023149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45949.751195023149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45949.751195023149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45949.751195023149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45949.751195023149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45949.751195023149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45949.751195023149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45949.751195023149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45949.751195023149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45949.751195023149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45949.751195023149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45949.751195023149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45949.751195023149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45949.751195023149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45949.751195023149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45949.751195023149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45949.751195023149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45949.751195023149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45949.751195023149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45949.751195023149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45949.751195023149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45949.751195023149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45949.751195023149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45949.751195023149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45949.751195023149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45949.751195023149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45949.751195023149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45949.751195023149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45949.751195023149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45949.751195023149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45949.751195023149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45949.751195023149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45949.751195023149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45949.751195023149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45949.751195023149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45949.751195023149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45949.751195023149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45949.751195023149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45949.751195023149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45949.751195023149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45949.751195023149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45949.751195023149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45949.751195023149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45949.751195023149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45949.751195023149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45949.751195023149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45949.751195023149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45949.751195023149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45949.751195023149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45949.751195023149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45949.751195023149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45949.751195023149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45949.751195023149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45949.751195023149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45949.751195023149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45949.751195023149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45949.751195023149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45949.751195023149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45949.751195023149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45949.751195023149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45949.751195023149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45949.751195023149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45949.751195023149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45949.751195023149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45949.751195023149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45949.751195023149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45949.751195023149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45949.751195023149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45949.751195023149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45949.751195023149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45949.751195023149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45949.751195023149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45949.751195023149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45949.751195023149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45949.751195023149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45949.751195023149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45949.751195023149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45949.751195023149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45949.751195023149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45949.751195023149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45949.751195023149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45949.751195023149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45949.751195023149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45949.751195023149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45949.751195023149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45949.751195023149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45949.751195023149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45949.751195023149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45949.751195023149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45949.751195023149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45949.751195023149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45949.751195023149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45949.751195023149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45949.751195023149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45949.751195023149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45949.751195023149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45949.751195023149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45949.751195023149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45949.751195023149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45949.751195023149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45949.751195023149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45949.751195023149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45949.751195023149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45949.751195023149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45949.751195023149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45949.751195023149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45949.751195023149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45949.751195023149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45949.751195023149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45949.751195023149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45949.751195023149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45949.751195023149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45949.751195023149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45949.751195023149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45949.751195023149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45949.751195023149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45949.751195023149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45949.751195023149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45949.751195023149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45949.751195023149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45949.751195023149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45949.751195023149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45949.751195023149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45949.751195023149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45949.751195023149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45949.751195023149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45949.751195023149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45949.751195023149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45949.751195023149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45949.751195023149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45949.751195023149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45949.751195023149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45949.751195023149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45949.751195023149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45949.751195023149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45949.751195023149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45949.751195023149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45949.751195023149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45949.751195023149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45949.751195023149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45949.751195023149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45949.751195023149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45949.751195023149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45949.751195023149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45949.751195023149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45949.751195023149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45949.751195023149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45949.751195023149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45949.751195023149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45949.751195023149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45949.751195023149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45949.751195023149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45949.751195023149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45949.751195023149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45949.751195023149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45949.751195023149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45949.751195023149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45949.751195023149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45949.751195023149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45949.751195023149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45949.751195023149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45949.751195023149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45949.751195023149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45949.751195023149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45949.751195023149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45949.751195023149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45949.751195023149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45949.751195023149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45949.751195023149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45949.751195023149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45949.751195023149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45949.751195023149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45949.751195023149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45949.751195023149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45949.751195023149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45949.751195023149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45949.751195023149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45949.751195023149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45949.751195023149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45949.751195023149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45949.751195023149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45949.751195023149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45949.751195023149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45949.751195023149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45949.751195023149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45949.751195023149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45949.751195023149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45949.751195023149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45949.751195023149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45949.751195023149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45949.751195023149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45949.751195023149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45949.751195023149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45949.751195023149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45949.751195023149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45949.751195023149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45949.751195023149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45949.751195023149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45949.751195023149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45949.751195023149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45949.751195023149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45949.751195023149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45949.751195023149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45949.751195023149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45949.751195023149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45949.751195023149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45949.751195023149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45949.751195023149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45949.751195023149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45949.751195023149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45949.751195023149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45949.751195023149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45949.751195023149</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45949.751195023149</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21" sqref="D21"/>
    </sheetView>
  </sheetViews>
  <sheetFormatPr defaultColWidth="11.19921875" defaultRowHeight="14.25"/>
  <cols>
    <col min="1" max="1" width="22.8984375" style="40" customWidth="1"/>
    <col min="2" max="2" width="4.69921875" style="40" customWidth="1"/>
    <col min="3" max="3" width="3.5" style="40" customWidth="1"/>
    <col min="4" max="4" width="16"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57.919134837960883</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23.562317708332557</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4.9796209490741603</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39047</v>
      </c>
      <c r="F5" s="164">
        <v>45948.661111111112</v>
      </c>
      <c r="G5" s="165">
        <f ca="1">IFERROR(NOW()-F5,"")</f>
        <v>1.0900839120367891</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45949.751195023149</v>
      </c>
      <c r="H6" s="164"/>
      <c r="I6" s="163" t="str">
        <f>IFERROR(VLOOKUP(D6,DB!A:F,6,0),"")</f>
        <v/>
      </c>
      <c r="J6" s="163" t="str">
        <f>IFERROR(VLOOKUP(D6,DB!A:G,7,0),"")</f>
        <v/>
      </c>
      <c r="K6" s="163"/>
      <c r="L6" s="163" t="str">
        <f>IFERROR(VLOOKUP(D6,DB!A:I,9,0),"")</f>
        <v/>
      </c>
    </row>
    <row r="7" spans="1:13" ht="15.75">
      <c r="A7" s="163"/>
      <c r="B7" s="163" t="str">
        <f>IFERROR(VLOOKUP(D7,DB!A:K,11,0),"")</f>
        <v/>
      </c>
      <c r="C7" s="163"/>
      <c r="D7" s="168"/>
      <c r="E7" s="163"/>
      <c r="F7" s="164"/>
      <c r="G7" s="165">
        <f ca="1">IFERROR(NOW()-F7,"")</f>
        <v>45949.751195023149</v>
      </c>
      <c r="H7" s="164"/>
      <c r="I7" s="163" t="str">
        <f>IFERROR(VLOOKUP(D7,DB!A:F,6,0),"")</f>
        <v/>
      </c>
      <c r="J7" s="163" t="str">
        <f>IFERROR(VLOOKUP(D7,DB!A:G,7,0),"")</f>
        <v/>
      </c>
      <c r="K7" s="163"/>
      <c r="L7" s="163" t="str">
        <f>IFERROR(VLOOKUP(D7,DB!A:I,9,0),"")</f>
        <v/>
      </c>
    </row>
    <row r="8" spans="1:13" ht="15.75">
      <c r="A8" s="163"/>
      <c r="B8" s="163" t="str">
        <f>IFERROR(VLOOKUP(D8,DB!A:K,11,0),"")</f>
        <v/>
      </c>
      <c r="C8" s="163"/>
      <c r="D8" s="168"/>
      <c r="E8" s="163"/>
      <c r="F8" s="164"/>
      <c r="G8" s="165">
        <f ca="1">IFERROR(NOW()-F8,"")</f>
        <v>45949.751195023149</v>
      </c>
      <c r="H8" s="164"/>
      <c r="I8" s="163" t="str">
        <f>IFERROR(VLOOKUP(D8,DB!A:F,6,0),"")</f>
        <v/>
      </c>
      <c r="J8" s="163" t="str">
        <f>IFERROR(VLOOKUP(D8,DB!A:G,7,0),"")</f>
        <v/>
      </c>
      <c r="K8" s="163"/>
      <c r="L8" s="163" t="str">
        <f>IFERROR(VLOOKUP(D8,DB!A:I,9,0),"")</f>
        <v/>
      </c>
    </row>
    <row r="9" spans="1:13" ht="15.75">
      <c r="A9" s="163"/>
      <c r="B9" s="163" t="str">
        <f>IFERROR(VLOOKUP(D9,DB!A:K,11,0),"")</f>
        <v/>
      </c>
      <c r="C9" s="163"/>
      <c r="D9" s="168"/>
      <c r="E9" s="163"/>
      <c r="F9" s="164"/>
      <c r="G9" s="165">
        <f ca="1">IFERROR(NOW()-F9,"")</f>
        <v>45949.751195023149</v>
      </c>
      <c r="H9" s="164"/>
      <c r="I9" s="163" t="str">
        <f>IFERROR(VLOOKUP(D9,DB!A:F,6,0),"")</f>
        <v/>
      </c>
      <c r="J9" s="163" t="str">
        <f>IFERROR(VLOOKUP(D9,DB!A:G,7,0),"")</f>
        <v/>
      </c>
      <c r="K9" s="163"/>
      <c r="L9" s="163" t="str">
        <f>IFERROR(VLOOKUP(D9,DB!A:I,9,0),"")</f>
        <v/>
      </c>
    </row>
    <row r="10" spans="1:13" ht="15.75">
      <c r="A10" s="163"/>
      <c r="B10" s="163" t="str">
        <f>IFERROR(VLOOKUP(D10,DB!A:K,11,0),"")</f>
        <v/>
      </c>
      <c r="C10" s="163"/>
      <c r="D10" s="168"/>
      <c r="E10" s="163"/>
      <c r="F10" s="164"/>
      <c r="G10" s="165">
        <f ca="1">IFERROR(NOW()-F10,"")</f>
        <v>45949.751195023149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45949.751195023149</v>
      </c>
      <c r="H11" s="164"/>
      <c r="I11" s="163" t="str">
        <f>IFERROR(VLOOKUP(D11,DB!A:F,6,0),"")</f>
        <v/>
      </c>
      <c r="J11" s="163" t="str">
        <f>IFERROR(VLOOKUP(D11,DB!A:G,7,0),"")</f>
        <v/>
      </c>
      <c r="K11" s="163"/>
      <c r="L11" s="163" t="str">
        <f>IFERROR(VLOOKUP(D11,DB!A:I,9,0),"")</f>
        <v/>
      </c>
    </row>
    <row r="12" spans="1:13" ht="15">
      <c r="A12" s="163"/>
      <c r="B12" s="163" t="str">
        <f>IFERROR(VLOOKUP(D12,DB!A:K,11,0),"")</f>
        <v/>
      </c>
      <c r="C12" s="163"/>
      <c r="D12" s="170"/>
      <c r="E12" s="163"/>
      <c r="F12" s="164"/>
      <c r="G12" s="165">
        <f ca="1">IFERROR(NOW()-F12,"")</f>
        <v>45949.751195023149</v>
      </c>
      <c r="H12" s="164"/>
      <c r="I12" s="163" t="str">
        <f>IFERROR(VLOOKUP(D12,DB!A:F,6,0),"")</f>
        <v/>
      </c>
      <c r="J12" s="163" t="str">
        <f>IFERROR(VLOOKUP(D12,DB!A:G,7,0),"")</f>
        <v/>
      </c>
      <c r="K12" s="163"/>
      <c r="L12" s="163" t="str">
        <f>IFERROR(VLOOKUP(D12,DB!A:I,9,0),"")</f>
        <v/>
      </c>
    </row>
    <row r="13" spans="1:13" ht="15">
      <c r="A13" s="163"/>
      <c r="B13" s="163" t="str">
        <f>IFERROR(VLOOKUP(D13,DB!A:K,11,0),"")</f>
        <v/>
      </c>
      <c r="C13" s="163"/>
      <c r="D13" s="170"/>
      <c r="E13" s="163"/>
      <c r="F13" s="164"/>
      <c r="G13" s="165">
        <f ca="1">IFERROR(NOW()-F13,"")</f>
        <v>45949.751195023149</v>
      </c>
      <c r="H13" s="164"/>
      <c r="I13" s="163" t="str">
        <f>IFERROR(VLOOKUP(D13,DB!A:F,6,0),"")</f>
        <v/>
      </c>
      <c r="J13" s="163" t="str">
        <f>IFERROR(VLOOKUP(D13,DB!A:G,7,0),"")</f>
        <v/>
      </c>
      <c r="K13" s="163"/>
      <c r="L13" s="163" t="str">
        <f>IFERROR(VLOOKUP(D13,DB!A:I,9,0),"")</f>
        <v/>
      </c>
    </row>
    <row r="14" spans="1:13" ht="15">
      <c r="A14" s="163"/>
      <c r="B14" s="163" t="str">
        <f>IFERROR(VLOOKUP(D14,DB!A:K,11,0),"")</f>
        <v/>
      </c>
      <c r="C14" s="163"/>
      <c r="D14" s="170"/>
      <c r="E14" s="163"/>
      <c r="F14" s="164"/>
      <c r="G14" s="165">
        <f ca="1">IFERROR(NOW()-F14,"")</f>
        <v>45949.751195023149</v>
      </c>
      <c r="H14" s="164"/>
      <c r="I14" s="163" t="str">
        <f>IFERROR(VLOOKUP(D14,DB!A:F,6,0),"")</f>
        <v/>
      </c>
      <c r="J14" s="163" t="str">
        <f>IFERROR(VLOOKUP(D14,DB!A:G,7,0),"")</f>
        <v/>
      </c>
      <c r="K14" s="163"/>
      <c r="L14" s="163" t="str">
        <f>IFERROR(VLOOKUP(D14,DB!A:I,9,0),"")</f>
        <v/>
      </c>
    </row>
    <row r="15" spans="1:13" ht="15">
      <c r="A15" s="163"/>
      <c r="B15" s="163" t="str">
        <f>IFERROR(VLOOKUP(D15,DB!A:K,11,0),"")</f>
        <v/>
      </c>
      <c r="C15" s="163"/>
      <c r="D15" s="170"/>
      <c r="E15" s="163"/>
      <c r="F15" s="164"/>
      <c r="G15" s="165">
        <f ca="1">IFERROR(NOW()-F15,"")</f>
        <v>45949.751195023149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45949.751195023149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45949.751195023149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45949.751195023149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45949.751195023149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45949.751195023149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45949.751195023149</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45949.751195023149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45949.751195023149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45949.751195023149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45949.751195023149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45949.751195023149</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45949.751195023149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45949.751195023149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45949.751195023149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45949.751195023149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45949.751195023149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45949.751195023149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45949.751195023149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45949.751195023149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45949.751195023149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45949.751195023149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45949.751195023149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45949.751195023149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45949.751195023149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45949.751195023149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45949.751195023149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45949.751195023149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45949.751195023149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45949.751195023149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45949.751195023149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45949.751195023149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45949.751195023149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45949.751195023149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45949.751195023149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45949.751195023149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45949.751195023149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45949.751195023149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45949.751195023149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45949.751195023149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45949.751195023149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45949.751195023149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45949.751195023149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45949.751195023149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45949.751195023149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45949.751195023149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45949.751195023149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45949.751195023149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45949.751195023149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45949.751195023149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45949.751195023149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45949.751195023149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45949.751195023149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45949.751195023149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45949.751195023149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45949.751195023149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45949.751195023149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45949.751195023149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45949.751195023149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45949.751195023149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45949.751195023149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45949.751195023149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45949.751195023149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45949.751195023149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45949.751195023149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45949.751195023149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45949.751195023149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45949.751195023149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45949.751195023149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45949.751195023149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45949.751195023149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45949.751195023149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45949.751195023149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45949.751195023149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45949.751195023149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45949.751195023149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45949.751195023149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45949.751195023149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45949.751195023149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45949.751195023149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45949.751195023149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45949.751195023149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45949.751195023149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45949.751195023149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45949.751195023149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45949.751195023149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45949.751195023149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45949.751195023149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45949.751195023149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45949.751195023149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45949.751195023149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45949.751195023149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45949.751195023149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45949.751195023149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45949.751195023149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45949.751195023149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45949.751195023149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45949.751195023149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45949.751195023149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45949.751195023149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45949.751195023149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45949.751195023149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45949.751195023149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45949.751195023149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45949.751195023149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45949.751195023149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45949.751195023149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45949.751195023149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45949.751195023149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45949.751195023149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45949.751195023149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45949.751195023149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45949.751195023149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45949.751195023149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45949.751195023149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45949.751195023149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45949.751195023149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45949.751195023149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45949.751195023149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45949.751195023149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45949.751195023149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45949.751195023149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45949.751195023149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45949.751195023149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45949.751195023149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45949.751195023149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45949.751195023149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45949.751195023149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45949.751195023149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45949.751195023149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45949.751195023149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45949.751195023149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45949.751195023149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45949.751195023149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45949.751195023149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45949.751195023149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45949.751195023149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45949.751195023149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45949.751195023149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45949.751195023149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45949.751195023149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45949.751195023149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45949.751195023149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45949.751195023149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45949.751195023149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45949.751195023149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45949.751195023149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45949.751195023149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45949.751195023149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45949.751195023149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45949.751195023149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45949.751195023149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45949.751195023149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45949.751195023149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45949.751195023149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45949.751195023149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45949.751195023149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45949.751195023149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45949.751195023149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45949.751195023149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45949.751195023149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45949.751195023149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45949.751195023149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45949.751195023149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45949.751195023149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45949.751195023149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45949.751195023149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45949.751195023149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45949.751195023149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45949.751195023149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45949.751195023149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45949.751195023149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45949.751195023149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45949.751195023149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45949.751195023149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45949.751195023149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45949.751195023149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45949.751195023149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45949.751195023149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45949.751195023149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45949.751195023149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45949.751195023149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45949.751195023149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45949.751195023149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45949.751195023149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45949.751195023149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45949.751195023149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45949.751195023149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45949.751195023149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45949.751195023149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45949.751195023149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45949.751195023149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45949.751195023149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45949.751195023149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45949.751195023149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45949.751195023149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45949.751195023149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45949.751195023149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45949.751195023149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45949.751195023149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45949.751195023149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45949.751195023149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45949.751195023149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45949.751195023149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45949.751195023149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45949.751195023149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45949.751195023149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45949.751195023149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45949.751195023149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45949.751195023149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45949.751195023149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45949.751195023149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45949.751195023149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45949.751195023149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45949.751195023149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45949.751195023149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45949.751195023149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45949.751195023149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45949.751195023149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45949.751195023149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45949.751195023149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45949.751195023149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45949.751195023149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45949.751195023149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45949.751195023149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45949.751195023149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45949.751195023149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45949.751195023149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45949.751195023149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45949.751195023149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45949.751195023149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45949.751195023149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45949.751195023149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45949.751195023149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45949.751195023149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45949.751195023149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45949.751195023149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45949.751195023149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45949.751195023149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45949.751195023149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45949.751195023149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45949.751195023149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45949.751195023149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45949.751195023149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45949.751195023149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45949.751195023149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45949.751195023149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45949.751195023149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45949.751195023149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45949.751195023149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45949.751195023149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45949.751195023149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45949.751195023149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45949.751195023149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45949.751195023149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45949.751195023149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45949.751195023149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45949.751195023149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45949.751195023149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45949.751195023149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45949.751195023149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45949.751195023149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45949.751195023149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45949.751195023149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45949.751195023149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45949.751195023149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45949.751195023149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45949.751195023149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45949.751195023149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45949.751195023149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45949.751195023149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45949.751195023149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45949.751195023149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45949.751195023149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45949.751195023149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45949.751195023149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45949.751195023149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45949.751195023149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45949.751195023149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45949.751195023149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45949.751195023149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45949.751195023149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45949.751195023149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45949.751195023149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45949.751195023149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45949.751195023149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45949.751195023149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45949.751195023149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45949.751195023149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45949.751195023149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45949.751195023149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45949.751195023149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45949.751195023149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45949.751195023149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45949.751195023149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45949.751195023149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45949.751195023149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45949.751195023149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45949.751195023149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45949.751195023149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45949.751195023149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45949.751195023149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45949.751195023149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45949.751195023149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45949.751195023149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45949.751195023149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45949.751195023149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45949.751195023149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45949.751195023149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45949.751195023149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45949.751195023149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45949.751195023149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45949.751195023149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45949.751195023149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45949.751195023149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45949.751195023149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45949.751195023149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45949.751195023149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45949.751195023149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45949.751195023149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45949.751195023149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45949.751195023149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45949.751195023149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45949.751195023149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45949.751195023149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45949.751195023149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45949.751195023149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45949.751195023149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45949.751195023149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45949.751195023149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45949.751195023149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45949.751195023149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45949.751195023149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45949.751195023149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45949.751195023149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45949.751195023149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45949.751195023149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45949.751195023149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45949.751195023149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45949.751195023149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45949.751195023149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45949.751195023149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45949.751195023149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45949.751195023149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45949.751195023149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45949.751195023149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45949.751195023149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45949.751195023149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45949.751195023149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45949.751195023149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45949.751195023149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45949.751195023149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45949.751195023149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45949.751195023149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45949.751195023149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45949.751195023149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45949.751195023149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45949.751195023149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45949.751195023149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45949.751195023149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45949.751195023149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45949.751195023149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45949.751195023149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45949.751195023149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45949.751195023149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45949.751195023149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45949.751195023149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45949.751195023149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45949.751195023149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45949.751195023149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45949.751195023149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45949.751195023149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45949.751195023149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45949.751195023149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45949.751195023149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45949.751195023149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45949.751195023149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45949.751195023149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45949.751195023149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45949.751195023149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45949.751195023149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45949.751195023149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45949.751195023149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45949.751195023149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45949.751195023149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45949.751195023149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45949.751195023149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45949.751195023149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45949.751195023149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45949.751195023149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45949.751195023149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45949.751195023149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45949.751195023149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45949.751195023149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45949.751195023149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45949.751195023149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45949.751195023149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45949.751195023149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45949.751195023149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45949.751195023149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45949.751195023149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45949.751195023149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45949.751195023149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45949.751195023149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45949.751195023149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45949.751195023149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45949.751195023149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45949.751195023149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45949.751195023149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45949.751195023149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45949.751195023149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45949.751195023149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45949.751195023149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45949.751195023149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45949.751195023149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45949.751195023149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45949.751195023149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45949.751195023149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45949.751195023149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45949.751195023149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45949.751195023149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45949.751195023149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45949.751195023149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45949.751195023149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45949.751195023149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45949.751195023149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45949.751195023149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45949.751195023149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45949.751195023149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45949.751195023149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45949.751195023149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45949.751195023149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45949.751195023149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45949.751195023149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45949.751195023149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45949.751195023149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45949.751195023149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45949.751195023149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45949.751195023149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45949.751195023149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45949.751195023149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45949.751195023149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45949.751195023149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45949.751195023149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45949.751195023149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45949.751195023149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45949.751195023149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45949.751195023149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45949.751195023149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45949.751195023149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45949.751195023149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45949.751195023149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45949.751195023149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45949.751195023149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45949.751195023149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45949.751195023149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45949.751195023149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45949.751195023149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45949.751195023149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45949.751195023149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45949.751195023149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45949.751195023149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45949.751195023149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45949.751195023149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45949.751195023149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45949.751195023149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45949.751195023149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45949.751195023149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45949.751195023149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45949.751195023149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45949.751195023149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45949.751195023149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45949.751195023149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45949.751195023149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45949.751195023149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45949.751195023149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45949.751195023149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45949.751195023149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45949.751195023149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45949.751195023149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45949.751195023149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45949.751195023149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45949.751195023149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45949.751195023149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45949.751195023149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45949.751195023149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45949.751195023149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45949.751195023149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45949.751195023149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45949.751195023149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45949.751195023149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45949.751195023149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45949.751195023149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45949.751195023149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45949.751195023149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45949.751195023149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45949.751195023149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45949.751195023149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45949.751195023149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45949.751195023149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45949.751195023149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45949.751195023149</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45949.751195023149</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45949.751195023149</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45949.751195023149</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45949.751195023149</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45949.751195023149</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45949.751195023149</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45949.751195023149</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45949.751195023149</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45949.751195023149</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45949.751195023149</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45949.751195023149</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45949.751195023149</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45949.751195023149</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45949.751195023149</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45949.751195023149</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45949.751195023149</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45949.751195023149</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45949.751195023149</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45949.751195023149</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45949.751195023149</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45949.751195023149</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45949.751195023149</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45949.751195023149</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45949.751195023149</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45949.751195023149</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45949.751195023149</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45949.751195023149</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45949.751195023149</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45949.751195023149</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45949.751195023149</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45949.751195023149</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45949.751195023149</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45949.751195023149</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45949.751195023149</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45949.751195023149</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1"/>
  <sheetViews>
    <sheetView workbookViewId="0">
      <selection activeCell="A4" sqref="A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10.222132523151231</v>
      </c>
      <c r="H2" s="145">
        <v>45927.987534722219</v>
      </c>
      <c r="I2" s="143" t="str">
        <f>IFERROR(VLOOKUP(D2,DB!A:F,6,0),"")</f>
        <v>SCECO</v>
      </c>
      <c r="J2" s="143" t="str">
        <f>IFERROR(VLOOKUP(D2,DB!A:G,7,0),"")</f>
        <v>Vandalized</v>
      </c>
      <c r="K2" s="142" t="s">
        <v>39067</v>
      </c>
      <c r="L2" s="143" t="str">
        <f>IFERROR(VLOOKUP(D2,DB!A:I,9,0),"")</f>
        <v>Latis</v>
      </c>
    </row>
    <row r="3" spans="1:16383" ht="31.5" customHeight="1">
      <c r="A3" s="142" t="s">
        <v>39068</v>
      </c>
      <c r="B3" s="142" t="str">
        <f>IFERROR(VLOOKUP(D3,DB!A:K,11,0),"")</f>
        <v>R6</v>
      </c>
      <c r="C3" s="142">
        <v>1</v>
      </c>
      <c r="D3" s="142" t="s">
        <v>34126</v>
      </c>
      <c r="E3" s="142" t="s">
        <v>38964</v>
      </c>
      <c r="F3" s="145">
        <v>45948.910879629628</v>
      </c>
      <c r="G3" s="144">
        <f ca="1">IFERROR(NOW()-F3,"-")</f>
        <v>0.84031539352145046</v>
      </c>
      <c r="H3" s="145">
        <v>45948.903344907405</v>
      </c>
      <c r="I3" s="142" t="str">
        <f>IFERROR(VLOOKUP(D3,DB!A:F,6,0),"")</f>
        <v>SCECO</v>
      </c>
      <c r="J3" s="142" t="str">
        <f>IFERROR(VLOOKUP(D3,DB!A:G,7,0),"")</f>
        <v>Vandalized</v>
      </c>
      <c r="K3" s="142" t="s">
        <v>39069</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39070</v>
      </c>
      <c r="B4" s="105" t="str">
        <f>IFERROR(VLOOKUP(D4,DB!A:K,11,0),"")</f>
        <v>R6</v>
      </c>
      <c r="C4" s="107">
        <v>2</v>
      </c>
      <c r="D4" s="105" t="s">
        <v>32685</v>
      </c>
      <c r="E4" s="142" t="s">
        <v>38964</v>
      </c>
      <c r="F4" s="109"/>
      <c r="G4" s="78">
        <f ca="1">IFERROR(NOW()-F4,"-")</f>
        <v>45949.751195023149</v>
      </c>
      <c r="H4" s="109">
        <v>45949.693472222221</v>
      </c>
      <c r="I4" s="105" t="str">
        <f>IFERROR(VLOOKUP(D4,DB!A:F,6,0),"")</f>
        <v>SCECO</v>
      </c>
      <c r="J4" s="104" t="str">
        <f>IFERROR(VLOOKUP(D4,DB!A:G,7,0),"")</f>
        <v>Dead</v>
      </c>
      <c r="K4" s="110" t="s">
        <v>39071</v>
      </c>
      <c r="L4" s="111" t="str">
        <f>IFERROR(VLOOKUP(D4,DB!A:I,9,0),"")</f>
        <v>Latis</v>
      </c>
    </row>
    <row r="5" spans="1:16383" ht="31.5" customHeight="1">
      <c r="A5" s="106" t="s">
        <v>39072</v>
      </c>
      <c r="B5" s="105" t="str">
        <f>IFERROR(VLOOKUP(D5,DB!A:K,11,0),"")</f>
        <v>R6</v>
      </c>
      <c r="C5" s="107">
        <v>1</v>
      </c>
      <c r="D5" s="105" t="s">
        <v>32773</v>
      </c>
      <c r="E5" s="108" t="s">
        <v>38964</v>
      </c>
      <c r="F5" s="169">
        <v>45949.700856481482</v>
      </c>
      <c r="G5" s="78">
        <f ca="1">IFERROR(NOW()-F5,"-")</f>
        <v>5.0338541666860692E-2</v>
      </c>
      <c r="H5" s="109">
        <v>45949.707824074074</v>
      </c>
      <c r="I5" s="105" t="str">
        <f>IFERROR(VLOOKUP(D5,DB!A:F,6,0),"")</f>
        <v>SCECO</v>
      </c>
      <c r="J5" s="104" t="str">
        <f>IFERROR(VLOOKUP(D5,DB!A:G,7,0),"")</f>
        <v>Dead</v>
      </c>
      <c r="K5" s="110" t="s">
        <v>39073</v>
      </c>
      <c r="L5" s="111" t="str">
        <f>IFERROR(VLOOKUP(D5,DB!A:I,9,0),"")</f>
        <v>Latis</v>
      </c>
    </row>
    <row r="6" spans="1:16383" ht="31.5" customHeight="1">
      <c r="A6" s="106"/>
      <c r="B6" s="105" t="str">
        <f>IFERROR(VLOOKUP(D6,DB!A:K,11,0),"")</f>
        <v/>
      </c>
      <c r="C6" s="107"/>
      <c r="D6" s="105"/>
      <c r="E6" s="108"/>
      <c r="F6" s="109"/>
      <c r="G6" s="78">
        <f ca="1">IFERROR(NOW()-F6,"-")</f>
        <v>45949.751195023149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45949.751195023149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45949.751195023149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45949.751195023149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45949.751195023149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45949.751195023149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45949.751195023149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45949.751195023149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45949.751195023149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45949.751195023149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45949.751195023149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45949.751195023149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45949.751195023149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45949.751195023149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45949.751195023149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45949.751195023149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45949.751195023149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45949.751195023149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45949.751195023149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45949.751195023149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45949.751195023149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45949.751195023149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45949.751195023149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45949.751195023149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45949.751195023149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45949.751195023149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45949.751195023149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45949.751195023149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45949.751195023149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45949.751195023149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45949.751195023149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45949.751195023149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45949.751195023149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45949.751195023149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45949.751195023149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45949.751195023149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45949.751195023149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45949.751195023149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45949.751195023149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45949.751195023149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45949.751195023149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45949.751195023149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45949.751195023149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45949.751195023149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45949.751195023149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45949.751195023149</v>
      </c>
      <c r="H51" s="109"/>
      <c r="I51" s="105" t="str">
        <f>IFERROR(VLOOKUP(D51,DB!A:F,6,0),"")</f>
        <v/>
      </c>
      <c r="J51" s="104" t="str">
        <f>IFERROR(VLOOKUP(D51,DB!A:G,7,0),"")</f>
        <v/>
      </c>
      <c r="K51" s="110"/>
      <c r="L51" s="111" t="str">
        <f>IFERROR(VLOOKUP(D51,DB!A:I,9,0),"")</f>
        <v/>
      </c>
    </row>
  </sheetData>
  <dataValidations count="2">
    <dataValidation allowBlank="1" showInputMessage="1" showErrorMessage="1" sqref="E1" xr:uid="{380493DB-286A-4683-AF55-C78F04945A49}"/>
    <dataValidation type="list" allowBlank="1" showInputMessage="1" showErrorMessage="1" sqref="E2:E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2025-10-19T15:03:42Z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