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25" documentId="13_ncr:1_{F6CB121F-512D-4AA6-A0C1-0FB36C537598}" xr6:coauthVersionLast="47" xr6:coauthVersionMax="47" xr10:uidLastSave="{4DA90C17-6585-4C24-8582-86960418C17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<sst xmlns="http://schemas.openxmlformats.org/spreadsheetml/2006/main" count="178603" uniqueCount="39084">
  <si>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</si>
  <si>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</si>
  <si>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</si>
  <si>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</si>
  <si>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</si>
  <si>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</si>
  <si>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</si>
  <si>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</si>
  <si>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</si>
  <si>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</si>
  <si>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</si>
  <si>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</si>
  <si>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</si>
  <si>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</si>
  <si>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</si>
  <si>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</si>
  <si>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</si>
  <si>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</si>
  <si>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</si>
  <si>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</si>
  <si>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</si>
  <si>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</si>
  <si>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</si>
  <si>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</si>
  <si>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</si>
  <si>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</si>
  <si>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</si>
  <si>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</si>
  <si>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</si>
  <si>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</si>
  <si>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</si>
  <si>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</si>
  <si>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</si>
  <si>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</si>
  <si>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</si>
  <si>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</si>
  <si>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</si>
  <si>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</si>
  <si>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</si>
  <si>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</si>
  <si>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</si>
  <si>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</si>
  <si>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</si>
  <si>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</si>
  <si>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</si>
  <si>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</si>
  <si>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</si>
  <si>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</si>
  <si>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</si>
  <si>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</si>
  <si>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</si>
  <si>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</si>
  <si>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</si>
  <si>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</si>
  <si>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</si>
  <si>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</si>
  <si>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</si>
  <si>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</si>
  <si>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</si>
  <si>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</si>
  <si>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</si>
  <si>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</si>
  <si>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</si>
  <si>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</si>
  <si>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</si>
  <si>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</si>
  <si>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</si>
  <si>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</si>
  <si>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</si>
  <si>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</si>
  <si>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</si>
  <si>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</si>
  <si>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</si>
  <si>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</si>
  <si>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</si>
  <si>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</si>
  <si>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</si>
  <si>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</si>
  <si>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</si>
  <si>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</si>
  <si>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</si>
  <si>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</si>
  <si>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</si>
  <si>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</si>
  <si>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</si>
  <si>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</si>
  <si>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</si>
  <si>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</si>
  <si>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</si>
  <si>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</si>
  <si>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</si>
  <si>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</si>
  <si>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</si>
  <si>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</si>
  <si>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</si>
  <si>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</si>
  <si>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</si>
  <si>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</si>
  <si>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</si>
  <si>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</si>
  <si>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</si>
  <si>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</si>
  <si>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</si>
  <si>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</si>
  <si>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</si>
  <si>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</si>
  <si>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</si>
  <si>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</si>
  <si>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</si>
  <si>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</si>
  <si>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</si>
  <si>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</si>
  <si>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</si>
  <si>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</si>
  <si>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</si>
  <si>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</si>
  <si>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</si>
  <si>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</si>
  <si>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</si>
  <si>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</si>
  <si>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</si>
  <si>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</si>
  <si>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</si>
  <si>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</si>
  <si>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</si>
  <si>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</si>
  <si>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</si>
  <si>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</si>
  <si>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</si>
  <si>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</si>
  <si>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</si>
  <si>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</si>
  <si>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</si>
  <si>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</si>
  <si>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</si>
  <si>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</si>
  <si>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</si>
  <si>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</si>
  <si>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</si>
  <si>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</si>
  <si>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</si>
  <si>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</si>
  <si>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</si>
  <si>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</si>
  <si>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</si>
  <si>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</si>
  <si>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</si>
  <si>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</si>
  <si>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</si>
  <si>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</si>
  <si>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</si>
  <si>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</si>
  <si>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</si>
  <si>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</si>
  <si>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</si>
  <si>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</si>
  <si>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</si>
  <si>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</si>
  <si>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</si>
  <si>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</si>
  <si>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</si>
  <si>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</si>
  <si>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</si>
  <si>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</si>
  <si>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</si>
  <si>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</si>
  <si>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</si>
  <si>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</si>
  <si>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</si>
  <si>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</si>
  <si>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</si>
  <si>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</si>
  <si>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</si>
  <si>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</si>
  <si>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</si>
  <si>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</si>
  <si>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</si>
  <si>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</si>
  <si>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</si>
  <si>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</si>
  <si>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</si>
  <si>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</si>
  <si>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</si>
  <si>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</si>
  <si>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</si>
  <si>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</si>
  <si>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</si>
  <si>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</si>
  <si>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</si>
  <si>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</si>
  <si>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</si>
  <si>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</si>
  <si>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</si>
  <si>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</si>
  <si>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</si>
  <si>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</si>
  <si>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</si>
  <si>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</si>
  <si>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</si>
  <si>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</si>
  <si>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</si>
  <si>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</si>
  <si>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</si>
  <si>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</si>
  <si>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</si>
  <si>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</si>
  <si>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</si>
  <si>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</si>
  <si>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</si>
  <si>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</si>
  <si>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</si>
  <si>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</si>
  <si>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</si>
  <si>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</si>
  <si>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</si>
  <si>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</si>
  <si>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</si>
  <si>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</si>
  <si>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</si>
  <si>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</si>
  <si>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</si>
  <si>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</si>
  <si>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</si>
  <si>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</si>
  <si>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</si>
  <si>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</si>
  <si>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</si>
  <si>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</si>
  <si>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</si>
  <si>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</si>
  <si>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</si>
  <si>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</si>
  <si>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</si>
  <si>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</si>
  <si>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</si>
  <si>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</si>
  <si>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</si>
  <si>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</si>
  <si>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</si>
  <si>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</si>
  <si>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</si>
  <si>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</si>
  <si>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</si>
  <si>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</si>
  <si>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</si>
  <si>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</si>
  <si>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</si>
  <si>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</si>
  <si>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</si>
  <si>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</si>
  <si>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</si>
  <si>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</si>
  <si>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</si>
  <si>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</si>
  <si>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</si>
  <si>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</si>
  <si>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</si>
  <si>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</si>
  <si>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</si>
  <si>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</si>
  <si>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</si>
  <si>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</si>
  <si>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</si>
  <si>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</si>
  <si>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</si>
  <si>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</si>
  <si>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</si>
  <si>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</si>
  <si>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</si>
  <si>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</si>
  <si>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</si>
  <si>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</si>
  <si>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</si>
  <si>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</si>
  <si>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</si>
  <si>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</si>
  <si>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</si>
  <si>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</si>
  <si>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</si>
  <si>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</si>
  <si>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</si>
  <si>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</si>
  <si>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</si>
  <si>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</si>
  <si>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</si>
  <si>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</si>
  <si>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</si>
  <si>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</si>
  <si>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</si>
  <si>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</si>
  <si>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</si>
  <si>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</si>
  <si>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</si>
  <si>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</si>
  <si>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</si>
  <si>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</si>
  <si>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</si>
  <si>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</si>
  <si>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</si>
  <si>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</si>
  <si>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</si>
  <si>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</si>
  <si>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</si>
  <si>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</si>
  <si>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</si>
  <si>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</si>
  <si>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</si>
  <si>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</si>
  <si>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</si>
  <si>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</si>
  <si>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</si>
  <si>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</si>
  <si>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</si>
  <si>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</si>
  <si>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</si>
  <si>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</si>
  <si>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</si>
  <si>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</si>
  <si>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</si>
  <si>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</si>
  <si>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</si>
  <si>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</si>
  <si>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</si>
  <si>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</si>
  <si>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</si>
  <si>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</si>
  <si>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</si>
  <si>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</si>
  <si>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</si>
  <si>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</si>
  <si>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</si>
  <si>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</si>
  <si>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</si>
  <si>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</si>
  <si>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</si>
  <si>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</si>
  <si>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</si>
  <si>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</si>
  <si>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</si>
  <si>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</si>
  <si>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</si>
  <si>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</si>
  <si>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</si>
  <si>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</si>
  <si>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</si>
  <si>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</si>
  <si>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</si>
  <si>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</si>
  <si>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</si>
  <si>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</si>
  <si>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</si>
  <si>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</si>
  <si>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</si>
  <si>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</si>
  <si>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</si>
  <si>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</si>
  <si>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</si>
  <si>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</si>
  <si>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</si>
  <si>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</si>
  <si>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</si>
  <si>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</si>
  <si>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</si>
  <si>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</si>
  <si>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</si>
  <si>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</si>
  <si>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</si>
  <si>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</si>
  <si>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</si>
  <si>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</si>
  <si>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</si>
  <si>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</si>
  <si>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</si>
  <si>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</si>
  <si>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</si>
  <si>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</si>
  <si>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</si>
  <si>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</si>
  <si>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</si>
  <si>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</si>
  <si>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</si>
  <si>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</si>
  <si>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</si>
  <si>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</si>
  <si>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</si>
  <si>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</si>
  <si>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</si>
  <si>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</si>
  <si>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</si>
  <si>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</si>
  <si>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</si>
  <si>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</si>
  <si>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</si>
  <si>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</si>
  <si>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</si>
  <si>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</si>
  <si>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</si>
  <si>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</si>
  <si>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</si>
  <si>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</si>
  <si>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</si>
  <si>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</si>
  <si>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</si>
  <si>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</si>
  <si>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</si>
  <si>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</si>
  <si>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</si>
  <si>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</si>
  <si>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</si>
  <si>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</si>
  <si>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</si>
  <si>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</si>
  <si>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</si>
  <si>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</si>
  <si>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</si>
  <si>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</si>
  <si>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</si>
  <si>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</si>
  <si>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</si>
  <si>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</si>
  <si>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</si>
  <si>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</si>
  <si>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</si>
  <si>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</si>
  <si>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</si>
  <si>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</si>
  <si>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</si>
  <si>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</si>
  <si>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</si>
  <si>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</si>
  <si>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</si>
  <si>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</si>
  <si>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</si>
  <si>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</si>
  <si>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</si>
  <si>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</si>
  <si>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</si>
  <si>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</si>
  <si>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</si>
  <si>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</si>
  <si>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</si>
  <si>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</si>
  <si>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</si>
  <si>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</si>
  <si>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</si>
  <si>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</si>
  <si>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</si>
  <si>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</si>
  <si>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</si>
  <si>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</si>
  <si>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</si>
  <si>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</si>
  <si>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</si>
  <si>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</si>
  <si>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</si>
  <si>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</si>
  <si>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</si>
  <si>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</si>
  <si>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</si>
  <si>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</si>
  <si>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</si>
  <si>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</si>
  <si>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</si>
  <si>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</si>
  <si>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</si>
  <si>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</si>
  <si>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</si>
  <si>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</si>
  <si>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</si>
  <si>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</si>
  <si>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</si>
  <si>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</si>
  <si>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</si>
  <si>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</si>
  <si>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</si>
  <si>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</si>
  <si>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</si>
  <si>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</si>
  <si>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</si>
  <si>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</si>
  <si>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</si>
  <si>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</si>
  <si>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</si>
  <si>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</si>
  <si>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</si>
  <si>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</si>
  <si>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</si>
  <si>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</si>
  <si>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</si>
  <si>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</si>
  <si>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</si>
  <si>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</si>
  <si>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</si>
  <si>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</si>
  <si>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</si>
  <si>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</si>
  <si>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</si>
  <si>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</si>
  <si>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</si>
  <si>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</si>
  <si>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</si>
  <si>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</si>
  <si>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</si>
  <si>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</si>
  <si>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</si>
  <si>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</si>
  <si>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</si>
  <si>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</si>
  <si>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</si>
  <si>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</si>
  <si>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</si>
  <si>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</si>
  <si>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</si>
  <si>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</si>
  <si>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</si>
  <si>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</si>
  <si>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</si>
  <si>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</si>
  <si>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</si>
  <si>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</si>
  <si>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</si>
  <si>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</si>
  <si>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</si>
  <si>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</si>
  <si>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</si>
  <si>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</si>
  <si>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</si>
  <si>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</si>
  <si>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</si>
  <si>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</si>
  <si>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</si>
  <si>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</si>
  <si>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</si>
  <si>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</si>
  <si>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</si>
  <si>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</si>
  <si>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</si>
  <si>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</si>
  <si>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</si>
  <si>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</si>
  <si>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</si>
  <si>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</si>
  <si>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</si>
  <si>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</si>
  <si>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</si>
  <si>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</si>
  <si>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</si>
  <si>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</si>
  <si>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</si>
  <si>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</si>
  <si>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</si>
  <si>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</si>
  <si>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</si>
  <si>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</si>
  <si>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</si>
  <si>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</si>
  <si>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</si>
  <si>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</si>
  <si>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</si>
  <si>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</si>
  <si>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</si>
  <si>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</si>
  <si>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</si>
  <si>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</si>
  <si>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</si>
  <si>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</si>
  <si>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</si>
  <si>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</si>
  <si>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</si>
  <si>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</si>
  <si>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</si>
  <si>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</si>
  <si>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</si>
  <si>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</si>
  <si>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</si>
  <si>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</si>
  <si>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</si>
  <si>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</si>
  <si>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</si>
  <si>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</si>
  <si>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</si>
  <si>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</si>
  <si>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</si>
  <si>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</si>
  <si>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</si>
  <si>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</si>
  <si>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</si>
  <si>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</si>
  <si>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</si>
  <si>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</si>
  <si>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</si>
  <si>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</si>
  <si>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</si>
  <si>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</si>
  <si>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</si>
  <si>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</si>
  <si>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</si>
  <si>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</si>
  <si>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</si>
  <si>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</si>
  <si>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</si>
  <si>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</si>
  <si>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</si>
  <si>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</si>
  <si>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</si>
  <si>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</si>
  <si>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</si>
  <si>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</si>
  <si>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</si>
  <si>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</si>
  <si>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</si>
  <si>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</si>
  <si>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</si>
  <si>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</si>
  <si>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</si>
  <si>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</si>
  <si>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</si>
  <si>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</si>
  <si>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</si>
  <si>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</si>
  <si>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</si>
  <si>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</si>
  <si>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</si>
  <si>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</si>
  <si>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</si>
  <si>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</si>
  <si>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</si>
  <si>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</si>
  <si>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</si>
  <si>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</si>
  <si>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</si>
  <si>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</si>
  <si>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</si>
  <si>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</si>
  <si>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</si>
  <si>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</si>
  <si>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</si>
  <si>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</si>
  <si>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</si>
  <si>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</si>
  <si>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</si>
  <si>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</si>
  <si>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</si>
  <si>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</si>
  <si>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</si>
  <si>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</si>
  <si>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</si>
  <si>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</si>
  <si>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</si>
  <si>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</si>
  <si>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</si>
  <si>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</si>
  <si>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</si>
  <si>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</si>
  <si>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</si>
  <si>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</si>
  <si>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</si>
  <si>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</si>
  <si>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</si>
  <si>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</si>
  <si>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</si>
  <si>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</si>
  <si>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</si>
  <si>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</si>
  <si>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</si>
  <si>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</si>
  <si>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</si>
  <si>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</si>
  <si>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</si>
  <si>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</si>
  <si>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</si>
  <si>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</si>
  <si>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</si>
  <si>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</si>
  <si>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</si>
  <si>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</si>
  <si>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</si>
  <si>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</si>
  <si>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</si>
  <si>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</si>
  <si>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</si>
  <si>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</si>
  <si>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</si>
  <si>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</si>
  <si>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</si>
  <si>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</si>
  <si>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</si>
  <si>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</si>
  <si>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</si>
  <si>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</si>
  <si>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</si>
  <si>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</si>
  <si>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</si>
  <si>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</si>
  <si>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</si>
  <si>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</si>
  <si>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</si>
  <si>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</si>
  <si>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</si>
  <si>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</si>
  <si>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</si>
  <si>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</si>
  <si>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</si>
  <si>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</si>
  <si>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</si>
  <si>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</si>
  <si>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</si>
  <si>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</si>
  <si>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</si>
  <si>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</si>
  <si>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</si>
  <si>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</si>
  <si>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</si>
  <si>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</si>
  <si>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</si>
  <si>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</si>
  <si>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</si>
  <si>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</si>
  <si>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</si>
  <si>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</si>
  <si>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</si>
  <si>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</si>
  <si>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</si>
  <si>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</si>
  <si>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</si>
  <si>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</si>
  <si>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</si>
  <si>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</si>
  <si>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</si>
  <si>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</si>
  <si>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</si>
  <si>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</si>
  <si>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</si>
  <si>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</si>
  <si>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</si>
  <si>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</si>
  <si>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</si>
  <si>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</si>
  <si>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</si>
  <si>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</si>
  <si>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</si>
  <si>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</si>
  <si>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</si>
  <si>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</si>
  <si>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</si>
  <si>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</si>
  <si>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</si>
  <si>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</si>
  <si>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</si>
  <si>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</si>
  <si>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</si>
  <si>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</si>
  <si>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</si>
  <si>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</si>
  <si>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</si>
  <si>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</si>
  <si>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</si>
  <si>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</si>
  <si>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</si>
  <si>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</si>
  <si>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</si>
  <si>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</si>
  <si>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</si>
  <si>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</si>
  <si>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</si>
  <si>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</si>
  <si>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</si>
  <si>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</si>
  <si>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</si>
  <si>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</si>
  <si>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</si>
  <si>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</si>
  <si>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</si>
  <si>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</si>
  <si>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</si>
  <si>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</si>
  <si>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</si>
  <si>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</si>
  <si>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</si>
  <si>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</si>
  <si>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</si>
  <si>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</si>
  <si>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</si>
  <si>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</si>
  <si>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</si>
  <si>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</si>
  <si>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</si>
  <si>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</si>
  <si>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</si>
  <si>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</si>
  <si>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</si>
  <si>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</si>
  <si>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</si>
  <si>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</si>
  <si>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</si>
  <si>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</si>
  <si>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</si>
  <si>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</si>
  <si>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</si>
  <si>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</si>
  <si>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</si>
  <si>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</si>
  <si>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</si>
  <si>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</si>
  <si>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</si>
  <si>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</si>
  <si>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</si>
  <si>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</si>
  <si>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</si>
  <si>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</si>
  <si>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</si>
  <si>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</si>
  <si>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</si>
  <si>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</si>
  <si>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</si>
  <si>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</si>
  <si>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</si>
  <si>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</si>
  <si>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</si>
  <si>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</si>
  <si>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</si>
  <si>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</si>
  <si>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</si>
  <si>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</si>
  <si>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</si>
  <si>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</si>
  <si>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</si>
  <si>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</si>
  <si>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</si>
  <si>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</si>
  <si>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</si>
  <si>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</si>
  <si>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</si>
  <si>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</si>
  <si>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</si>
  <si>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</si>
  <si>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</si>
  <si>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</si>
  <si>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</si>
  <si>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</si>
  <si>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</si>
  <si>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</si>
  <si>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</si>
  <si>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</si>
  <si>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</si>
  <si>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</si>
  <si>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</si>
  <si>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</si>
  <si>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</si>
  <si>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</si>
  <si>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</si>
  <si>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</si>
  <si>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</si>
  <si>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</si>
  <si>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</si>
  <si>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</si>
  <si>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</si>
  <si>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</si>
  <si>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</si>
  <si>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</si>
  <si>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</si>
  <si>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</si>
  <si>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</si>
  <si>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</si>
  <si>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</si>
  <si>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</si>
  <si>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</si>
  <si>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</si>
  <si>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</si>
  <si>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</si>
  <si>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</si>
  <si>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</si>
  <si>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</si>
  <si>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</si>
  <si>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</si>
  <si>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</si>
  <si>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</si>
  <si>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</si>
  <si>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</si>
  <si>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</si>
  <si>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</si>
  <si>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</si>
  <si>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</si>
  <si>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</si>
  <si>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</si>
  <si>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</si>
  <si>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</si>
  <si>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</si>
  <si>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</si>
  <si>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</si>
  <si>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</si>
  <si>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</si>
  <si>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</si>
  <si>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</si>
  <si>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</si>
  <si>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</si>
  <si>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</si>
  <si>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</si>
  <si>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</si>
  <si>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</si>
  <si>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</si>
  <si>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</si>
  <si>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</si>
  <si>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</si>
  <si>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</si>
  <si>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</si>
  <si>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</si>
  <si>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</si>
  <si>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</si>
  <si>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</si>
  <si>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</si>
  <si>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</si>
  <si>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</si>
  <si>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</si>
  <si>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</si>
  <si>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</si>
  <si>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</si>
  <si>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</si>
  <si>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</si>
  <si>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</si>
  <si>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</si>
  <si>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</si>
  <si>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</si>
  <si>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</si>
  <si>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</si>
  <si>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</si>
  <si>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</si>
  <si>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</si>
  <si>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</si>
  <si>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</si>
  <si>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</si>
  <si>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</si>
  <si>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</si>
  <si>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</si>
  <si>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</si>
  <si>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</si>
  <si>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</si>
  <si>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</si>
  <si>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</si>
  <si>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</si>
  <si>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</si>
  <si>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</si>
  <si>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</si>
  <si>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</si>
  <si>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</si>
  <si>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</si>
  <si>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</si>
  <si>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</si>
  <si>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</si>
  <si>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</si>
  <si>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</si>
  <si>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</si>
  <si>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</si>
  <si>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</si>
  <si>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</si>
  <si>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</si>
  <si>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</si>
  <si>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</si>
  <si>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</si>
  <si>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</si>
  <si>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</si>
  <si>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</si>
  <si>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</si>
  <si>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</si>
  <si>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</si>
  <si>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</si>
  <si>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</si>
  <si>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</si>
  <si>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</si>
  <si>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</si>
  <si>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</si>
  <si>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</si>
  <si>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</si>
  <si>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</si>
  <si>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</si>
  <si>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</si>
  <si>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</si>
  <si>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</si>
  <si>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</si>
  <si>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</si>
  <si>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</si>
  <si>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</si>
  <si>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</si>
  <si>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</si>
  <si>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</si>
  <si>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</si>
  <si>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</si>
  <si>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</si>
  <si>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</si>
  <si>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</si>
  <si>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</si>
  <si>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</si>
  <si>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</si>
  <si>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</si>
  <si>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</si>
  <si>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</si>
  <si>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</si>
  <si>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</si>
  <si>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</si>
  <si>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</si>
  <si>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</si>
  <si>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</si>
  <si>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</si>
  <si>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</si>
  <si>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</si>
  <si>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</si>
  <si>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</si>
  <si>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</si>
  <si>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</si>
  <si>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</si>
  <si>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</si>
  <si>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</si>
  <si>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</si>
  <si>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</si>
  <si>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</si>
  <si>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</si>
  <si>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</si>
  <si>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</si>
  <si>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</si>
  <si>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</si>
  <si>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</si>
  <si>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</si>
  <si>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</si>
  <si>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</si>
  <si>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</si>
  <si>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</si>
  <si>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</si>
  <si>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</si>
  <si>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</si>
  <si>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</si>
  <si>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</si>
  <si>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</si>
  <si>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</si>
  <si>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</si>
  <si>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</si>
  <si>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</si>
  <si>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</si>
  <si>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</si>
  <si>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</si>
  <si>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</si>
  <si>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</si>
  <si>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</si>
  <si>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</si>
  <si>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</si>
  <si>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</si>
  <si>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</si>
  <si>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</si>
  <si>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</si>
  <si>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</si>
  <si>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</si>
  <si>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</si>
  <si>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</si>
  <si>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</si>
  <si>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</si>
  <si>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</si>
  <si>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</si>
  <si>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</si>
  <si>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</si>
  <si>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</si>
  <si>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</si>
  <si>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</si>
  <si>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</si>
  <si>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</si>
  <si>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</si>
  <si>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</si>
  <si>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</si>
  <si>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</si>
  <si>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</si>
  <si>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</si>
  <si>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</si>
  <si>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</si>
  <si>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</si>
  <si>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</si>
  <si>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</si>
  <si>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</si>
  <si>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</si>
  <si>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</si>
  <si>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</si>
  <si>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</si>
  <si>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</si>
  <si>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</si>
  <si>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</si>
  <si>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</si>
  <si>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</si>
  <si>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</si>
  <si>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</si>
  <si>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</si>
  <si>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</si>
  <si>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</si>
  <si>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</si>
  <si>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</si>
  <si>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</si>
  <si>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</si>
  <si>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</si>
  <si>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</si>
  <si>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</si>
  <si>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</si>
  <si>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</si>
  <si>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</si>
  <si>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</si>
  <si>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</si>
  <si>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</si>
  <si>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</si>
  <si>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</si>
  <si>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</si>
  <si>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</si>
  <si>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</si>
  <si>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</si>
  <si>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</si>
  <si>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</si>
  <si>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</si>
  <si>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</si>
  <si>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</si>
  <si>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</si>
  <si>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</si>
  <si>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</si>
  <si>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</si>
  <si>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</si>
  <si>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</si>
  <si>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</si>
  <si>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</si>
  <si>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</si>
  <si>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</si>
  <si>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</si>
  <si>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</si>
  <si>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</si>
  <si>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</si>
  <si>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</si>
  <si>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</si>
  <si>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</si>
  <si>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</si>
  <si>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</si>
  <si>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</si>
  <si>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</si>
  <si>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</si>
  <si>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</si>
  <si>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</si>
  <si>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</si>
  <si>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</si>
  <si>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</si>
  <si>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</si>
  <si>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</si>
  <si>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</si>
  <si>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</si>
  <si>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</si>
  <si>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</si>
  <si>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</si>
  <si>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</si>
  <si>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</si>
  <si>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</si>
  <si>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</si>
  <si>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</si>
  <si>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</si>
  <si>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</si>
  <si>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</si>
  <si>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</si>
  <si>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</si>
  <si>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</si>
  <si>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</si>
  <si>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</si>
  <si>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</si>
  <si>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</si>
  <si>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</si>
  <si>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</si>
  <si>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</si>
  <si>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</si>
  <si>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</si>
  <si>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</si>
  <si>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</si>
  <si>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</si>
  <si>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</si>
  <si>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</si>
  <si>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</si>
  <si>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</si>
  <si>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</si>
  <si>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</si>
  <si>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</si>
  <si>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</si>
  <si>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</si>
  <si>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</si>
  <si>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</si>
  <si>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</si>
  <si>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</si>
  <si>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</si>
  <si>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</si>
  <si>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</si>
  <si>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</si>
  <si>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</si>
  <si>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</si>
  <si>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</si>
  <si>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</si>
  <si>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</si>
  <si>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</si>
  <si>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</si>
  <si>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</si>
  <si>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</si>
  <si>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</si>
  <si>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</si>
  <si>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</si>
  <si>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</si>
  <si>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</si>
  <si>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</si>
  <si>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</si>
  <si>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</si>
  <si>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</si>
  <si>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</si>
  <si>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</si>
  <si>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</si>
  <si>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</si>
  <si>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</si>
  <si>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</si>
  <si>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</si>
  <si>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</si>
  <si>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</si>
  <si>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</si>
  <si>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</si>
  <si>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</si>
  <si>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</si>
  <si>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</si>
  <si>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</si>
  <si>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</si>
  <si>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</si>
  <si>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</si>
  <si>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</si>
  <si>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</si>
  <si>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</si>
  <si>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</si>
  <si>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</si>
  <si>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</si>
  <si>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</si>
  <si>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</si>
  <si>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</si>
  <si>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</si>
  <si>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</si>
  <si>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</si>
  <si>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</si>
  <si>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</si>
  <si>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</si>
  <si>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</si>
  <si>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</si>
  <si>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</si>
  <si>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</si>
  <si>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</si>
  <si>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</si>
  <si>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</si>
  <si>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</si>
  <si>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</si>
  <si>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</si>
  <si>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</si>
  <si>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</si>
  <si>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</si>
  <si>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</si>
  <si>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</si>
  <si>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</si>
  <si>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</si>
  <si>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</si>
  <si>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</si>
  <si>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</si>
  <si>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</si>
  <si>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</si>
  <si>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</si>
  <si>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</si>
  <si>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</si>
  <si>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</si>
  <si>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</si>
  <si>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</si>
  <si>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</si>
  <si>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</si>
  <si>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</si>
  <si>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</si>
  <si>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</si>
  <si>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</si>
  <si>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</si>
  <si>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</si>
  <si>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</si>
  <si>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</si>
  <si>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</si>
  <si>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</si>
  <si>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</si>
  <si>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</si>
  <si>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</si>
  <si>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</si>
  <si>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</si>
  <si>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</si>
  <si>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</si>
  <si>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</si>
  <si>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</si>
  <si>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</si>
  <si>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</si>
  <si>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</si>
  <si>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</si>
  <si>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</si>
  <si>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</si>
  <si>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</si>
  <si>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</si>
  <si>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</si>
  <si>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</si>
  <si>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</si>
  <si>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</si>
  <si>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</si>
  <si>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</si>
  <si>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</si>
  <si>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</si>
  <si>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</si>
  <si>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</si>
  <si>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</si>
  <si>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</si>
  <si>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</si>
  <si>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</si>
  <si>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</si>
  <si>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</si>
  <si>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</si>
  <si>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</si>
  <si>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</si>
  <si>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</si>
  <si>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</si>
  <si>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</si>
  <si>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</si>
  <si>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</si>
  <si>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</si>
  <si>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</si>
  <si>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</si>
  <si>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</si>
  <si>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</si>
  <si>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</si>
  <si>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</si>
  <si>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</si>
  <si>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</si>
  <si>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</si>
  <si>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</si>
  <si>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</si>
  <si>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</si>
  <si>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</si>
  <si>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</si>
  <si>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</si>
  <si>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</si>
  <si>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</si>
  <si>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</si>
  <si>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</si>
  <si>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</si>
  <si>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</si>
  <si>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</si>
  <si>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</si>
  <si>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</si>
  <si>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</si>
  <si>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</si>
  <si>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</si>
  <si>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</si>
  <si>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</si>
  <si>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</si>
  <si>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</si>
  <si>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</si>
  <si>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</si>
  <si>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</si>
  <si>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</si>
  <si>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</si>
  <si>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</si>
  <si>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</si>
  <si>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</si>
  <si>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</si>
  <si>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</si>
  <si>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</si>
  <si>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</si>
  <si>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</si>
  <si>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</si>
  <si>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</si>
  <si>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</si>
  <si>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</si>
  <si>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</si>
  <si>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</si>
  <si>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</si>
  <si>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</si>
  <si>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</si>
  <si>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</si>
  <si>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</si>
  <si>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</si>
  <si>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</si>
  <si>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</si>
  <si>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</si>
  <si>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</si>
  <si>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</si>
  <si>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</si>
  <si>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</si>
  <si>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</si>
  <si>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</si>
  <si>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</si>
  <si>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</si>
  <si>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</si>
  <si>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</si>
  <si>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</si>
  <si>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</si>
  <si>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</si>
  <si>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</si>
  <si>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</si>
  <si>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</si>
  <si>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</si>
  <si>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</si>
  <si>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</si>
  <si>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</si>
  <si>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</si>
  <si>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</si>
  <si>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</si>
  <si>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</si>
  <si>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</si>
  <si>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</si>
  <si>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</si>
  <si>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</si>
  <si>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</si>
  <si>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</si>
  <si>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</si>
  <si>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</si>
  <si>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</si>
  <si>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</si>
  <si>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</si>
  <si>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</si>
  <si>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</si>
  <si>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</si>
  <si>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</si>
  <si>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</si>
  <si>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</si>
  <si>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</si>
  <si>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</si>
  <si>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</si>
  <si>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</si>
  <si>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</si>
  <si>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</si>
  <si>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</si>
  <si>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</si>
  <si>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</si>
  <si>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</si>
  <si>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</si>
  <si>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</si>
  <si>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</si>
  <si>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</si>
  <si>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</si>
  <si>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</si>
  <si>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</si>
  <si>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</si>
  <si>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</si>
  <si>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</si>
  <si>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</si>
  <si>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</si>
  <si>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</si>
  <si>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</si>
  <si>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</si>
  <si>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</si>
  <si>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</si>
  <si>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</si>
  <si>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</si>
  <si>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</si>
  <si>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</si>
  <si>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</si>
  <si>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</si>
  <si>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</si>
  <si>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</si>
  <si>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</si>
  <si>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</si>
  <si>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</si>
  <si>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</si>
  <si>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</si>
  <si>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</si>
  <si>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</si>
  <si>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</si>
  <si>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</si>
  <si>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</si>
  <si>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</si>
  <si>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</si>
  <si>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</si>
  <si>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</si>
  <si>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</si>
  <si>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</si>
  <si>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</si>
  <si>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</si>
  <si>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</si>
  <si>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</si>
  <si>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</si>
  <si>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</si>
  <si>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</si>
  <si>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</si>
  <si>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</si>
  <si>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</si>
  <si>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</si>
  <si>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</si>
  <si>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</si>
  <si>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</si>
  <si>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</si>
  <si>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</si>
  <si>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</si>
  <si>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</si>
  <si>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</si>
  <si>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</si>
  <si>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</si>
  <si>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</si>
  <si>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</si>
  <si>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</si>
  <si>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</si>
  <si>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</si>
  <si>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</si>
  <si>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</si>
  <si>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</si>
  <si>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</si>
  <si>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</si>
  <si>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</si>
  <si>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</si>
  <si>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</si>
  <si>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</si>
  <si>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</si>
  <si>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</si>
  <si>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</si>
  <si>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</si>
  <si>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</si>
  <si>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</si>
  <si>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</si>
  <si>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</si>
  <si>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</si>
  <si>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</si>
  <si>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</si>
  <si>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</si>
  <si>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</si>
  <si>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</si>
  <si>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</si>
  <si>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</si>
  <si>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</si>
  <si>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</si>
  <si>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</si>
  <si>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</si>
  <si>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</si>
  <si>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</si>
  <si>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</si>
  <si>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</si>
  <si>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</si>
  <si>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</si>
  <si>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</si>
  <si>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</si>
  <si>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</si>
  <si>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</si>
  <si>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</si>
  <si>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</si>
  <si>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</si>
  <si>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</si>
  <si>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</si>
  <si>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</si>
  <si>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</si>
  <si>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</si>
  <si>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</si>
  <si>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</si>
  <si>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</si>
  <si>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</si>
  <si>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</si>
  <si>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</si>
  <si>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</si>
  <si>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</si>
  <si>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</si>
  <si>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</si>
  <si>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</si>
  <si>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</si>
  <si>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</si>
  <si>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</si>
  <si>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</si>
  <si>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</si>
  <si>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</si>
  <si>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</si>
  <si>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</si>
  <si>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</si>
  <si>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</si>
  <si>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</si>
  <si>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</si>
  <si>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</si>
  <si>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</si>
  <si>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</si>
  <si>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</si>
  <si>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</si>
  <si>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</si>
  <si>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</si>
  <si>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</si>
  <si>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</si>
  <si>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</si>
  <si>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</si>
  <si>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</si>
  <si>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</si>
  <si>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</si>
  <si>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</si>
  <si>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</si>
  <si>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</si>
  <si>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</si>
  <si>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</si>
  <si>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</si>
  <si>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</si>
  <si>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</si>
  <si>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</si>
  <si>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</si>
  <si>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</si>
  <si>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</si>
  <si>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</si>
  <si>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</si>
  <si>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</si>
  <si>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</si>
  <si>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</si>
  <si>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</si>
  <si>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</si>
  <si>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</si>
  <si>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</si>
  <si>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</si>
  <si>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</si>
  <si>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</si>
  <si>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</si>
  <si>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</si>
  <si>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</si>
  <si>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</si>
  <si>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</si>
  <si>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</si>
  <si>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</si>
  <si>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</si>
  <si>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</si>
  <si>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</si>
  <si>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</si>
  <si>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</si>
  <si>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</si>
  <si>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</si>
  <si>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</si>
  <si>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</si>
  <si>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</si>
  <si>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</si>
  <si>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</si>
  <si>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</si>
  <si>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</si>
  <si>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</si>
  <si>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</si>
  <si>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</si>
  <si>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</si>
  <si>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</si>
  <si>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</si>
  <si>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</si>
  <si>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</si>
  <si>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</si>
  <si>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</si>
  <si>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</si>
  <si>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</si>
  <si>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</si>
  <si>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</si>
  <si>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</si>
  <si>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</si>
  <si>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</si>
  <si>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</si>
  <si>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</si>
  <si>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</si>
  <si>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</si>
  <si>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</si>
  <si>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</si>
  <si>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</si>
  <si>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</si>
  <si>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</si>
  <si>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</si>
  <si>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</si>
  <si>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</si>
  <si>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</si>
  <si>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</si>
  <si>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</si>
  <si>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</si>
  <si>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</si>
  <si>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</si>
  <si>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</si>
  <si>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</si>
  <si>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</si>
  <si>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</si>
  <si>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</si>
  <si>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</si>
  <si>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</si>
  <si>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</si>
  <si>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</si>
  <si>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</si>
  <si>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</si>
  <si>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</si>
  <si>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</si>
  <si>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</si>
  <si>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</si>
  <si>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</si>
  <si>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</si>
  <si>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</si>
  <si>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</si>
  <si>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</si>
  <si>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</si>
  <si>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</si>
  <si>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</si>
  <si>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</si>
  <si>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</si>
  <si>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</si>
  <si>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</si>
  <si>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</si>
  <si>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</si>
  <si>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</si>
  <si>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</si>
  <si>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</si>
  <si>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</si>
  <si>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</si>
  <si>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</si>
  <si>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</si>
  <si>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</si>
  <si>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</si>
  <si>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</si>
  <si>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</si>
  <si>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</si>
  <si>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</si>
  <si>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</si>
  <si>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</si>
  <si>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</si>
  <si>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</si>
  <si>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</si>
  <si>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</si>
  <si>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</si>
  <si>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</si>
  <si>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</si>
  <si>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</si>
  <si>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</si>
  <si>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</si>
  <si>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</si>
  <si>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</si>
  <si>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</si>
  <si>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</si>
  <si>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</si>
  <si>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</si>
  <si>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</si>
  <si>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</si>
  <si>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</si>
  <si>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</si>
  <si>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</si>
  <si>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</si>
  <si>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</si>
  <si>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</si>
  <si>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</si>
  <si>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</si>
  <si>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</si>
  <si>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</si>
  <si>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</si>
  <si>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</si>
  <si>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</si>
  <si>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</si>
  <si>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</si>
  <si>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</si>
  <si>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</si>
  <si>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</si>
  <si>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</si>
  <si>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</si>
  <si>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</si>
  <si>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</si>
  <si>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</si>
  <si>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</si>
  <si>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</si>
  <si>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</si>
  <si>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</si>
  <si>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</si>
  <si>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</si>
  <si>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</si>
  <si>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</si>
  <si>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</si>
  <si>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</si>
  <si>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</si>
  <si>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</si>
  <si>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</si>
  <si>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</si>
  <si>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</si>
  <si>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</si>
  <si>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</si>
  <si>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</si>
  <si>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</si>
  <si>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</si>
  <si>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</si>
  <si>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</si>
  <si>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</si>
  <si>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</si>
  <si>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</si>
  <si>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</si>
  <si>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</si>
  <si>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</si>
  <si>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</si>
  <si>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</si>
  <si>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</si>
  <si>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</si>
  <si>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</si>
  <si>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</si>
  <si>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</si>
  <si>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</si>
  <si>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</si>
  <si>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</si>
  <si>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</si>
  <si>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</si>
  <si>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</si>
  <si>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</si>
  <si>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</si>
  <si>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</si>
  <si>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</si>
  <si>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</si>
  <si>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</si>
  <si>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</si>
  <si>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</si>
  <si>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</si>
  <si>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</si>
  <si>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</si>
  <si>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</si>
  <si>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</si>
  <si>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</si>
  <si>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</si>
  <si>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</si>
  <si>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</si>
  <si>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</si>
  <si>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</si>
  <si>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</si>
  <si>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</si>
  <si>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</si>
  <si>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</si>
  <si>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</si>
  <si>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</si>
  <si>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</si>
  <si>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</si>
  <si>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</si>
  <si>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</si>
  <si>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</si>
  <si>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</si>
  <si>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</si>
  <si>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</si>
  <si>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</si>
  <si>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</si>
  <si>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</si>
  <si>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</si>
  <si>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</si>
  <si>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</si>
  <si>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</si>
  <si>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</si>
  <si>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</si>
  <si>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</si>
  <si>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</si>
  <si>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</si>
  <si>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</si>
  <si>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</si>
  <si>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</si>
  <si>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</si>
  <si>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</si>
  <si>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</si>
  <si>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</si>
  <si>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</si>
  <si>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</si>
  <si>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</si>
  <si>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</si>
  <si>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</si>
  <si>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</si>
  <si>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</si>
  <si>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</si>
  <si>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</si>
  <si>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</si>
  <si>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</si>
  <si>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</si>
  <si>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</si>
  <si>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</si>
  <si>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</si>
  <si>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</si>
  <si>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</si>
  <si>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</si>
  <si>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</si>
  <si>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</si>
  <si>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</si>
  <si>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</si>
  <si>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</si>
  <si>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</si>
  <si>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</si>
  <si>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</si>
  <si>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</si>
  <si>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</si>
  <si>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</si>
  <si>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</si>
  <si>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</si>
  <si>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</si>
  <si>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</si>
  <si>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</si>
  <si>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</si>
  <si>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</si>
  <si>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</si>
  <si>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</si>
  <si>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</si>
  <si>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</si>
  <si>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</si>
  <si>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</si>
  <si>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</si>
  <si>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</si>
  <si>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</si>
  <si>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</si>
  <si>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</si>
  <si>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</si>
  <si>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</si>
  <si>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</si>
  <si>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</si>
  <si>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</si>
  <si>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</si>
  <si>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</si>
  <si>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</si>
  <si>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</si>
  <si>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</si>
  <si>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</si>
  <si>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</si>
  <si>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</si>
  <si>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</si>
  <si>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</si>
  <si>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</si>
  <si>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</si>
  <si>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</si>
  <si>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</si>
  <si>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</si>
  <si>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</si>
  <si>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</si>
  <si>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</si>
  <si>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</si>
  <si>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</si>
  <si>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</si>
  <si>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</si>
  <si>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</si>
  <si>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</si>
  <si>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</si>
  <si>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</si>
  <si>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</si>
  <si>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</si>
  <si>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</si>
  <si>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</si>
  <si>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</si>
  <si>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</si>
  <si>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</si>
  <si>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</si>
  <si>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</si>
  <si>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</si>
  <si>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</si>
  <si>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</si>
  <si>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</si>
  <si>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</si>
  <si>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</si>
  <si>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</si>
  <si>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</si>
  <si>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</si>
  <si>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</si>
  <si>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</si>
  <si>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</si>
  <si>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</si>
  <si>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</si>
  <si>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</si>
  <si>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</si>
  <si>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</si>
  <si>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</si>
  <si>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</si>
  <si>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</si>
  <si>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</si>
  <si>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</si>
  <si>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</si>
  <si>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</si>
  <si>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</si>
  <si>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</si>
  <si>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</si>
  <si>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</si>
  <si>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</si>
  <si>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</si>
  <si>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</si>
  <si>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</si>
  <si>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</si>
  <si>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</si>
  <si>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</si>
  <si>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</si>
  <si>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</si>
  <si>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</si>
  <si>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</si>
  <si>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</si>
  <si>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</si>
  <si>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</si>
  <si>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</si>
  <si>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</si>
  <si>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</si>
  <si>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</si>
  <si>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</si>
  <si>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</si>
  <si>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</si>
  <si>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</si>
  <si>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</si>
  <si>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</si>
  <si>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</si>
  <si>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</si>
  <si>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</si>
  <si>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</si>
  <si>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</si>
  <si>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</si>
  <si>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</si>
  <si>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</si>
  <si>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</si>
  <si>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</si>
  <si>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</si>
  <si>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</si>
  <si>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</si>
  <si>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</si>
  <si>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</si>
  <si>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</si>
  <si>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</si>
  <si>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</si>
  <si>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</si>
  <si>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</si>
  <si>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</si>
  <si>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</si>
  <si>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</si>
  <si>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</si>
  <si>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</si>
  <si>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</si>
  <si>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</si>
  <si>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</si>
  <si>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</si>
  <si>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</si>
  <si>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</si>
  <si>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</si>
  <si>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</si>
  <si>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</si>
  <si>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</si>
  <si>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</si>
  <si>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</si>
  <si>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</si>
  <si>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</si>
  <si>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</si>
  <si>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</si>
  <si>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</si>
  <si>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</si>
  <si>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</si>
  <si>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</si>
  <si>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</si>
  <si>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</si>
  <si>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</si>
  <si>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</si>
  <si>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</si>
  <si>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</si>
  <si>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</si>
  <si>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</si>
  <si>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</si>
  <si>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</si>
  <si>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</si>
  <si>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</si>
  <si>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</si>
  <si>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</si>
  <si>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</si>
  <si>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</si>
  <si>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</si>
  <si>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</si>
  <si>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</si>
  <si>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</si>
  <si>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</si>
  <si>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</si>
  <si>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</si>
  <si>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</si>
  <si>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</si>
  <si>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</si>
  <si>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</si>
  <si>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</si>
  <si>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</si>
  <si>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</si>
  <si>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</si>
  <si>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</si>
  <si>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</si>
  <si>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</si>
  <si>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</si>
  <si>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</si>
  <si>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</si>
  <si>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</si>
  <si>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</si>
  <si>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</si>
  <si>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</si>
  <si>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</si>
  <si>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</si>
  <si>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</si>
  <si>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</si>
  <si>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</si>
  <si>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</si>
  <si>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</si>
  <si>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</si>
  <si>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</si>
  <si>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</si>
  <si>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</si>
  <si>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</si>
  <si>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</si>
  <si>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</si>
  <si>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</si>
  <si>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</si>
  <si>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</si>
  <si>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</si>
  <si>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</si>
  <si>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</si>
  <si>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</si>
  <si>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</si>
  <si>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</si>
  <si>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</si>
  <si>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</si>
  <si>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</si>
  <si>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</si>
  <si>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</si>
  <si>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</si>
  <si>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</si>
  <si>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</si>
  <si>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</si>
  <si>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</si>
  <si>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</si>
  <si>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</si>
  <si>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</si>
  <si>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</si>
  <si>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</si>
  <si>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</si>
  <si>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</si>
  <si>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</si>
  <si>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</si>
  <si>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</si>
  <si>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</si>
  <si>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</si>
  <si>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</si>
  <si>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</si>
  <si>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</si>
  <si>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</si>
  <si>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</si>
  <si>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</si>
  <si>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</si>
  <si>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</si>
  <si>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</si>
  <si>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</si>
  <si>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</si>
  <si>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</si>
  <si>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</si>
  <si>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</si>
  <si>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</si>
  <si>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</si>
  <si>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</si>
  <si>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</si>
  <si>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</si>
  <si>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</si>
  <si>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</si>
  <si>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</si>
  <si>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</si>
  <si>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</si>
  <si>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</si>
  <si>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</si>
  <si>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</si>
  <si>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</si>
  <si>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</si>
  <si>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</si>
  <si>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</si>
  <si>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</si>
  <si>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</si>
  <si>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</si>
  <si>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</si>
  <si>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</si>
  <si>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</si>
  <si>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</si>
  <si>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</si>
  <si>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</si>
  <si>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</si>
  <si>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</si>
  <si>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</si>
  <si>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</si>
  <si>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</si>
  <si>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</si>
  <si>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</si>
  <si>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</si>
  <si>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</si>
  <si>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</si>
  <si>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</si>
  <si>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</si>
  <si>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</si>
  <si>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</si>
  <si>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</si>
  <si>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</si>
  <si>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</si>
  <si>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</si>
  <si>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</si>
  <si>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</si>
  <si>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</si>
  <si>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</si>
  <si>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</si>
  <si>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</si>
  <si>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</si>
  <si>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</si>
  <si>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</si>
  <si>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</si>
  <si>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</si>
  <si>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</si>
  <si>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</si>
  <si>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</si>
  <si>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</si>
  <si>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</si>
  <si>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</si>
  <si>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</si>
  <si>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</si>
  <si>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</si>
  <si>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</si>
  <si>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</si>
  <si>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</si>
  <si>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</si>
  <si>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</si>
  <si>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</si>
  <si>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</si>
  <si>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</si>
  <si>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</si>
  <si>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</si>
  <si>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</si>
  <si>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</si>
  <si>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</si>
  <si>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</si>
  <si>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</si>
  <si>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</si>
  <si>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</si>
  <si>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</si>
  <si>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</si>
  <si>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</si>
  <si>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</si>
  <si>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</si>
  <si>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</si>
  <si>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</si>
  <si>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</si>
  <si>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</si>
  <si>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</si>
  <si>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</si>
  <si>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</si>
  <si>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</si>
  <si>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</si>
  <si>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</si>
  <si>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</si>
  <si>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</si>
  <si>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</si>
  <si>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</si>
  <si>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</si>
  <si>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</si>
  <si>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</si>
  <si>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</si>
  <si>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</si>
  <si>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</si>
  <si>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</si>
  <si>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</si>
  <si>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</si>
  <si>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</si>
  <si>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</si>
  <si>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</si>
  <si>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</si>
  <si>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</si>
  <si>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</si>
  <si>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</si>
  <si>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</si>
  <si>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</si>
  <si>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</si>
  <si>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</si>
  <si>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</si>
  <si>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</si>
  <si>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</si>
  <si>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</si>
  <si>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</si>
  <si>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</si>
  <si>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</si>
  <si>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</si>
  <si>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</si>
  <si>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</si>
  <si>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</si>
  <si>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</si>
  <si>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</si>
  <si>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</si>
  <si>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</si>
  <si>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</si>
  <si>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</si>
  <si>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</si>
  <si>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</si>
  <si>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</si>
  <si>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</si>
  <si>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</si>
  <si>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</si>
  <si>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</si>
  <si>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</si>
  <si>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</si>
  <si>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</si>
  <si>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</si>
  <si>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</si>
  <si>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</si>
  <si>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</si>
  <si>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</si>
  <si>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</si>
  <si>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</si>
  <si>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</si>
  <si>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</si>
  <si>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</si>
  <si>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</si>
  <si>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</si>
  <si>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</si>
  <si>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</si>
  <si>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</si>
  <si>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</si>
  <si>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</si>
  <si>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</si>
  <si>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</si>
  <si>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</si>
  <si>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</si>
  <si>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</si>
  <si>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</si>
  <si>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</si>
  <si>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</si>
  <si>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</si>
  <si>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</si>
  <si>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</si>
  <si>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</si>
  <si>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</si>
  <si>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</si>
  <si>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</si>
  <si>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</si>
  <si>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</si>
  <si>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</si>
  <si>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</si>
  <si>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</si>
  <si>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</si>
  <si>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</si>
  <si>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</si>
  <si>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</si>
  <si>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</si>
  <si>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</si>
  <si>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</si>
  <si>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</si>
  <si>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</si>
  <si>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</si>
  <si>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</si>
  <si>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</si>
  <si>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</si>
  <si>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</si>
  <si>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</si>
  <si>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</si>
  <si>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</si>
  <si>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</si>
  <si>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</si>
  <si>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</si>
  <si>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</si>
  <si>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</si>
  <si>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</si>
  <si>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</si>
  <si>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</si>
  <si>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</si>
  <si>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</si>
  <si>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</si>
  <si>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</si>
  <si>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</si>
  <si>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</si>
  <si>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</si>
  <si>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</si>
  <si>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</si>
  <si>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</si>
  <si>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</si>
  <si>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</si>
  <si>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</si>
  <si>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</si>
  <si>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</si>
  <si>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</si>
  <si>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</si>
  <si>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</si>
  <si>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</si>
  <si>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</si>
  <si>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</si>
  <si>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</si>
  <si>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</si>
  <si>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</si>
  <si>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</si>
  <si>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</si>
  <si>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</si>
  <si>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</si>
  <si>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</si>
  <si>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</si>
  <si>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</si>
  <si>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</si>
  <si>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</si>
  <si>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</si>
  <si>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</si>
  <si>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</si>
  <si>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</si>
  <si>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</si>
  <si>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</si>
  <si>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</si>
  <si>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</si>
  <si>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</si>
  <si>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</si>
  <si>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</si>
  <si>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</si>
  <si>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</si>
  <si>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</si>
  <si>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</si>
  <si>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</si>
  <si>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</si>
  <si>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</si>
  <si>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</si>
  <si>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</si>
  <si>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</si>
  <si>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</si>
  <si>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</si>
  <si>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</si>
  <si>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</si>
  <si>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</si>
  <si>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</si>
  <si>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</si>
  <si>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</si>
  <si>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</si>
  <si>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</si>
  <si>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</si>
  <si>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</si>
  <si>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</si>
  <si>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</si>
  <si>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</si>
  <si>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</si>
  <si>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</si>
  <si>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</si>
  <si>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</si>
  <si>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</si>
  <si>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</si>
  <si>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</si>
  <si>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</si>
  <si>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</si>
  <si>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</si>
  <si>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</si>
  <si>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</si>
  <si>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</si>
  <si>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</si>
  <si>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</si>
  <si>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</si>
  <si>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</si>
  <si>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</si>
  <si>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</si>
  <si>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</si>
  <si>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</si>
  <si>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</si>
  <si>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</si>
  <si>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</si>
  <si>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</si>
  <si>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</si>
  <si>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</si>
  <si>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</si>
  <si>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</si>
  <si>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</si>
  <si>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</si>
  <si>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</si>
  <si>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</si>
  <si>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</si>
  <si>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</si>
  <si>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</si>
  <si>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</si>
  <si>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</si>
  <si>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</si>
  <si>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</si>
  <si>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</si>
  <si>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</si>
  <si>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</si>
  <si>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</si>
  <si>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</si>
  <si>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</si>
  <si>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</si>
  <si>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</si>
  <si>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</si>
  <si>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</si>
  <si>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</si>
  <si>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</si>
  <si>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</si>
  <si>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</si>
  <si>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</si>
  <si>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</si>
  <si>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</si>
  <si>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</si>
  <si>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</si>
  <si>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</si>
  <si>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</si>
  <si>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</si>
  <si>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</si>
  <si>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</si>
  <si>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</si>
  <si>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</si>
  <si>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</si>
  <si>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</si>
  <si>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</si>
  <si>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</si>
  <si>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</si>
  <si>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</si>
  <si>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</si>
  <si>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</si>
  <si>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</si>
  <si>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</si>
  <si>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</si>
  <si>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</si>
  <si>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</si>
  <si>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</si>
  <si>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</si>
  <si>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</si>
  <si>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</si>
  <si>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</si>
  <si>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</si>
  <si>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</si>
  <si>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</si>
  <si>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</si>
  <si>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</si>
  <si>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</si>
  <si>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</si>
  <si>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</si>
  <si>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</si>
  <si>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</si>
  <si>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</si>
  <si>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</si>
  <si>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</si>
  <si>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</si>
  <si>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</si>
  <si>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</si>
  <si>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</si>
  <si>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</si>
  <si>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</si>
  <si>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</si>
  <si>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</si>
  <si>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</si>
  <si>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</si>
  <si>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</si>
  <si>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</si>
  <si>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</si>
  <si>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</si>
  <si>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</si>
  <si>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</si>
  <si>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</si>
  <si>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</si>
  <si>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</si>
  <si>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</si>
  <si>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</si>
  <si>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</si>
  <si>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</si>
  <si>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</si>
  <si>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</si>
  <si>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</si>
  <si>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</si>
  <si>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</si>
  <si>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</si>
  <si>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</si>
  <si>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</si>
  <si>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</si>
  <si>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</si>
  <si>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</si>
  <si>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</si>
  <si>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</si>
  <si>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</si>
  <si>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</si>
  <si>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</si>
  <si>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</si>
  <si>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</si>
  <si>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</si>
  <si>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</si>
  <si>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</si>
  <si>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</si>
  <si>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</si>
  <si>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</si>
  <si>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</si>
  <si>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</si>
  <si>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</si>
  <si>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</si>
  <si>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</si>
  <si>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</si>
  <si>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</si>
  <si>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</si>
  <si>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</si>
  <si>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</si>
  <si>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</si>
  <si>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</si>
  <si>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</si>
  <si>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</si>
  <si>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</si>
  <si>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</si>
  <si>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</si>
  <si>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</si>
  <si>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</si>
  <si>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</si>
  <si>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</si>
  <si>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</si>
  <si>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</si>
  <si>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</si>
  <si>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</si>
  <si>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</si>
  <si>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</si>
  <si>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</si>
  <si>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</si>
  <si>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</si>
  <si>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</si>
  <si>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</si>
  <si>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</si>
  <si>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</si>
  <si>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</si>
  <si>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</si>
  <si>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</si>
  <si>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</si>
  <si>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</si>
  <si>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</si>
  <si>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</si>
  <si>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</si>
  <si>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</si>
  <si>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</si>
  <si>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</si>
  <si>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</si>
  <si>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</si>
  <si>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</si>
  <si>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</si>
  <si>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</si>
  <si>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</si>
  <si>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</si>
  <si>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</si>
  <si>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</si>
  <si>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</si>
  <si>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</si>
  <si>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</si>
  <si>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</si>
  <si>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</si>
  <si>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</si>
  <si>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</si>
  <si>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</si>
  <si>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</si>
  <si>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</si>
  <si>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</si>
  <si>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</si>
  <si>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</si>
  <si>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</si>
  <si>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</si>
  <si>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</si>
  <si>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</si>
  <si>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</si>
  <si>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</si>
  <si>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</si>
  <si>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</si>
  <si>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</si>
  <si>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</si>
  <si>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</si>
  <si>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</si>
  <si>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</si>
  <si>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</si>
  <si>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</si>
  <si>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</si>
  <si>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</si>
  <si>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</si>
  <si>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</si>
  <si>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</si>
  <si>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</si>
  <si>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</si>
  <si>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</si>
  <si>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</si>
  <si>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</si>
  <si>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</si>
  <si>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</si>
  <si>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</si>
  <si>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</si>
  <si>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</si>
  <si>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</si>
  <si>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</si>
  <si>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</si>
  <si>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</si>
  <si>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</si>
  <si>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</si>
  <si>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</si>
  <si>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</si>
  <si>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</si>
  <si>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</si>
  <si>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</si>
  <si>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</si>
  <si>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</si>
  <si>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</si>
  <si>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</si>
  <si>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</si>
  <si>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</si>
  <si>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</si>
  <si>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</si>
  <si>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</si>
  <si>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</si>
  <si>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</si>
  <si>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</si>
  <si>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</si>
  <si>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</si>
  <si>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</si>
  <si>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</si>
  <si>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</si>
  <si>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</si>
  <si>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</si>
  <si>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</si>
  <si>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</si>
  <si>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</si>
  <si>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</si>
  <si>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</si>
  <si>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</si>
  <si>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</si>
  <si>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</si>
  <si>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</si>
  <si>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</si>
  <si>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</si>
  <si>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</si>
  <si>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</si>
  <si>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</si>
  <si>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</si>
  <si>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</si>
  <si>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</si>
  <si>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</si>
  <si>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</si>
  <si>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</si>
  <si>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</si>
  <si>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</si>
  <si>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</si>
  <si>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</si>
  <si>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</si>
  <si>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</si>
  <si>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</si>
  <si>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</si>
  <si>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</si>
  <si>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</si>
  <si>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</si>
  <si>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</si>
  <si>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</si>
  <si>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</si>
  <si>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</si>
  <si>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</si>
  <si>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</si>
  <si>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</si>
  <si>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</si>
  <si>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</si>
  <si>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</si>
  <si>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</si>
  <si>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</si>
  <si>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</si>
  <si>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</si>
  <si>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</si>
  <si>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</si>
  <si>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</si>
  <si>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</si>
  <si>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</si>
  <si>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</si>
  <si>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</si>
  <si>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</si>
  <si>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</si>
  <si>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</si>
  <si>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</si>
  <si>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</si>
  <si>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</si>
  <si>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</si>
  <si>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</si>
  <si>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</si>
  <si>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</si>
  <si>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</si>
  <si>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</si>
  <si>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</si>
  <si>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</si>
  <si>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</si>
  <si>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</si>
  <si>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</si>
  <si>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</si>
  <si>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</si>
  <si>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</si>
  <si>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</si>
  <si>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</si>
  <si>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</si>
  <si>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</si>
  <si>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</si>
  <si>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</si>
  <si>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</si>
  <si>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</si>
  <si>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</si>
  <si>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</si>
  <si>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</si>
  <si>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</si>
  <si>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</si>
  <si>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</si>
  <si>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</si>
  <si>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</si>
  <si>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</si>
  <si>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</si>
  <si>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</si>
  <si>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</si>
  <si>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</si>
  <si>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</si>
  <si>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</si>
  <si>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</si>
  <si>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</si>
  <si>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</si>
  <si>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</si>
  <si>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</si>
  <si>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</si>
  <si>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</si>
  <si>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</si>
  <si>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</si>
  <si>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</si>
  <si>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</si>
  <si>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</si>
  <si>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</si>
  <si>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</si>
  <si>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</si>
  <si>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</si>
  <si>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</si>
  <si>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</si>
  <si>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</si>
  <si>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</si>
  <si>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</si>
  <si>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</si>
  <si>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</si>
  <si>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</si>
  <si>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</si>
  <si>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</si>
  <si>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</si>
  <si>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</si>
  <si>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</si>
  <si>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</si>
  <si>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</si>
  <si>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</si>
  <si>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</si>
  <si>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</si>
  <si>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</si>
  <si>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</si>
  <si>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</si>
  <si>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</si>
  <si>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</si>
  <si>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</si>
  <si>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</si>
  <si>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</si>
  <si>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</si>
  <si>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</si>
  <si>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</si>
  <si>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</si>
  <si>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</si>
  <si>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</si>
  <si>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</si>
  <si>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</si>
  <si>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</si>
  <si>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</si>
  <si>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</si>
  <si>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</si>
  <si>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</si>
  <si>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</si>
  <si>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</si>
  <si>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</si>
  <si>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</si>
  <si>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</si>
  <si>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</si>
  <si>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</si>
  <si>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</si>
  <si>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</si>
  <si>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</si>
  <si>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</si>
  <si>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</si>
  <si>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</si>
  <si>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</si>
  <si>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</si>
  <si>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</si>
  <si>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</si>
  <si>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</si>
  <si>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</si>
  <si>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</si>
  <si>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</si>
  <si>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</si>
  <si>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</si>
  <si>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</si>
  <si>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</si>
  <si>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</si>
  <si>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</si>
  <si>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</si>
  <si>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</si>
  <si>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</si>
  <si>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</si>
  <si>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</si>
  <si>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</si>
  <si>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</si>
  <si>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</si>
  <si>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</si>
  <si>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</si>
  <si>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</si>
  <si>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</si>
  <si>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</si>
  <si>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</si>
  <si>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</si>
  <si>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</si>
  <si>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</si>
  <si>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</si>
  <si>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</si>
  <si>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</si>
  <si>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</si>
  <si>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</si>
  <si>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</si>
  <si>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</si>
  <si>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</si>
  <si>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</si>
  <si>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</si>
  <si>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</si>
  <si>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</si>
  <si>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</si>
  <si>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</si>
  <si>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</si>
  <si>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</si>
  <si>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</si>
  <si>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</si>
  <si>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</si>
  <si>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</si>
  <si>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</si>
  <si>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</si>
  <si>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</si>
  <si>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</si>
  <si>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</si>
  <si>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</si>
  <si>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</si>
  <si>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</si>
  <si>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</si>
  <si>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</si>
  <si>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</si>
  <si>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</si>
  <si>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</si>
  <si>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</si>
  <si>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</si>
  <si>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</si>
  <si>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</si>
  <si>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</si>
  <si>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</si>
  <si>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</si>
  <si>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</si>
  <si>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</si>
  <si>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</si>
  <si>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</si>
  <si>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</si>
  <si>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</si>
  <si>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</si>
  <si>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</si>
  <si>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</si>
  <si>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</si>
  <si>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</si>
  <si>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</si>
  <si>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</si>
  <si>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</si>
  <si>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</si>
  <si>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</si>
  <si>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</si>
  <si>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</si>
  <si>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</si>
  <si>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</si>
  <si>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</si>
  <si>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</si>
  <si>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</si>
  <si>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</si>
  <si>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</si>
  <si>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</si>
  <si>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</si>
  <si>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</si>
  <si>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</si>
  <si>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</si>
  <si>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</si>
  <si>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</si>
  <si>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</si>
  <si>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</si>
  <si>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</si>
  <si>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</si>
  <si>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</si>
  <si>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</si>
  <si>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</si>
  <si>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</si>
  <si>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</si>
  <si>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</si>
  <si>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</si>
  <si>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</si>
  <si>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</si>
  <si>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</si>
  <si>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</si>
  <si>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</si>
  <si>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</si>
  <si>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</si>
  <si>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</si>
  <si>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</si>
  <si>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</si>
  <si>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</si>
  <si>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</si>
  <si>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</si>
  <si>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</si>
  <si>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</si>
  <si>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</si>
  <si>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</si>
  <si>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</si>
  <si>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</si>
  <si>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</si>
  <si>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</si>
  <si>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</si>
  <si>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</si>
  <si>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</si>
  <si>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</si>
  <si>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</si>
  <si>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</si>
  <si>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</si>
  <si>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</si>
  <si>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</si>
  <si>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</si>
  <si>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</si>
  <si>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</si>
  <si>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</si>
  <si>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</si>
  <si>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</si>
  <si>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</si>
  <si>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</si>
  <si>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</si>
  <si>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</si>
  <si>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</si>
  <si>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</si>
  <si>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</si>
  <si>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</si>
  <si>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</si>
  <si>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</si>
  <si>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</si>
  <si>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</si>
  <si>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</si>
  <si>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</si>
  <si>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</si>
  <si>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</si>
  <si>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</si>
  <si>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</si>
  <si>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</si>
  <si>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</si>
  <si>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</si>
  <si>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</si>
  <si>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</si>
  <si>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</si>
  <si>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</si>
  <si>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</si>
  <si>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</si>
  <si>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</si>
  <si>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</si>
  <si>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</si>
  <si>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</si>
  <si>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</si>
  <si>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</si>
  <si>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</si>
  <si>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</si>
  <si>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</si>
  <si>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</si>
  <si>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</si>
  <si>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</si>
  <si>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</si>
  <si>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</si>
  <si>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</si>
  <si>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</si>
  <si>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</si>
  <si>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</si>
  <si>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</si>
  <si>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</si>
  <si>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</si>
  <si>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</si>
  <si>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</si>
  <si>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</si>
  <si>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</si>
  <si>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</si>
  <si>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</si>
  <si>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</si>
  <si>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</si>
  <si>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</si>
  <si>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</si>
  <si>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</si>
  <si>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</si>
  <si>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</si>
  <si>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</si>
  <si>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</si>
  <si>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</si>
  <si>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</si>
  <si>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</si>
  <si>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</si>
  <si>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</si>
  <si>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</si>
  <si>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</si>
  <si>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</si>
  <si>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</si>
  <si>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</si>
  <si>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</si>
  <si>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</si>
  <si>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</si>
  <si>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</si>
  <si>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</si>
  <si>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</si>
  <si>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</si>
  <si>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</si>
  <si>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</si>
  <si>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</si>
  <si>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</si>
  <si>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</si>
  <si>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</si>
  <si>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</si>
  <si>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</si>
  <si>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</si>
  <si>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</si>
  <si>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</si>
  <si>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</si>
  <si>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</si>
  <si>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</si>
  <si>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</si>
  <si>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</si>
  <si>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</si>
  <si>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</si>
  <si>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</si>
  <si>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</si>
  <si>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</si>
  <si>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</si>
  <si>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</si>
  <si>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</si>
  <si>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</si>
  <si>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</si>
  <si>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</si>
  <si>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</si>
  <si>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</si>
  <si>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</si>
  <si>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</si>
  <si>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</si>
  <si>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</si>
  <si>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</si>
  <si>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</si>
  <si>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</si>
  <si>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</si>
  <si>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</si>
  <si>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</si>
  <si>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</si>
  <si>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</si>
  <si>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</si>
  <si>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</si>
  <si>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</si>
  <si>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</si>
  <si>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</si>
  <si>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</si>
  <si>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</si>
  <si>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</si>
  <si>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</si>
  <si>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</si>
  <si>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</si>
  <si>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</si>
  <si>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</si>
  <si>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</si>
  <si>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</si>
  <si>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</si>
  <si>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</si>
  <si>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</si>
  <si>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</si>
  <si>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</si>
  <si>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</si>
  <si>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</si>
  <si>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</si>
  <si>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</si>
  <si>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</si>
  <si>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</si>
  <si>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</si>
  <si>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</si>
  <si>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</si>
  <si>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</si>
  <si>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</si>
  <si>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</si>
  <si>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</si>
  <si>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</si>
  <si>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</si>
  <si>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</si>
  <si>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</si>
  <si>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</si>
  <si>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</si>
  <si>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</si>
  <si>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</si>
  <si>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</si>
  <si>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</si>
  <si>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</si>
  <si>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</si>
  <si>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</si>
  <si>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</si>
  <si>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</si>
  <si>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</si>
  <si>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</si>
  <si>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</si>
  <si>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</si>
  <si>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</si>
  <si>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</si>
  <si>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</si>
  <si>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</si>
  <si>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</si>
  <si>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</si>
  <si>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</si>
  <si>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</si>
  <si>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</si>
  <si>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</si>
  <si>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</si>
  <si>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</si>
  <si>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</si>
  <si>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</si>
  <si>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</si>
  <si>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</si>
  <si>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</si>
  <si>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</si>
  <si>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</si>
  <si>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</si>
  <si>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</si>
  <si>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</si>
  <si>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</si>
  <si>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</si>
  <si>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</si>
  <si>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</si>
  <si>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</si>
  <si>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</si>
  <si>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</si>
  <si>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</si>
  <si>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</si>
  <si>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</si>
  <si>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</si>
  <si>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</si>
  <si>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</si>
  <si>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</si>
  <si>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</si>
  <si>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</si>
  <si>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</si>
  <si>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</si>
  <si>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</si>
  <si>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</si>
  <si>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</si>
  <si>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</si>
  <si>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</si>
  <si>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</si>
  <si>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</si>
  <si>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</si>
  <si>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</si>
  <si>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</si>
  <si>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</si>
  <si>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</si>
  <si>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</si>
  <si>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</si>
  <si>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</si>
  <si>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</si>
  <si>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</si>
  <si>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</si>
  <si>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</si>
  <si>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</si>
  <si>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</si>
  <si>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</si>
  <si>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</si>
  <si>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</si>
  <si>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</si>
  <si>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</si>
  <si>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</si>
  <si>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</si>
  <si>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</si>
  <si>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</si>
  <si>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</si>
  <si>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</si>
  <si>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</si>
  <si>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</si>
  <si>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</si>
  <si>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</si>
  <si>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</si>
  <si>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</si>
  <si>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</si>
  <si>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</si>
  <si>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</si>
  <si>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</si>
  <si>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</si>
  <si>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</si>
  <si>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</si>
  <si>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</si>
  <si>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</si>
  <si>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</si>
  <si>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</si>
  <si>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</si>
  <si>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</si>
  <si>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</si>
  <si>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</si>
  <si>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</si>
  <si>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</si>
  <si>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</si>
  <si>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</si>
  <si>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</si>
  <si>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</si>
  <si>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</si>
  <si>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</si>
  <si>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</si>
  <si>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</si>
  <si>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</si>
  <si>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</si>
  <si>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</si>
  <si>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</si>
  <si>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</si>
  <si>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</si>
  <si>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</si>
  <si>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</si>
  <si>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</si>
  <si>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</si>
  <si>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</si>
  <si>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</si>
  <si>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</si>
  <si>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</si>
  <si>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</si>
  <si>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</si>
  <si>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</si>
  <si>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</si>
  <si>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</si>
  <si>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</si>
  <si>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</si>
  <si>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</si>
  <si>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</si>
  <si>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</si>
  <si>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</si>
  <si>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</si>
  <si>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</si>
  <si>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</si>
  <si>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</si>
  <si>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</si>
  <si>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</si>
  <si>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</si>
  <si>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</si>
  <si>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</si>
  <si>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</si>
  <si>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</si>
  <si>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</si>
  <si>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</si>
  <si>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</si>
  <si>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</si>
  <si>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</si>
  <si>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</si>
  <si>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</si>
  <si>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</si>
  <si>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</si>
  <si>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</si>
  <si>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</si>
  <si>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</si>
  <si>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</si>
  <si>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</si>
  <si>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</si>
  <si>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</si>
  <si>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</si>
  <si>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</si>
  <si>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</si>
  <si>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</si>
  <si>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</si>
  <si>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</si>
  <si>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</si>
  <si>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</si>
  <si>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</si>
  <si>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</si>
  <si>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</si>
  <si>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</si>
  <si>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</si>
  <si>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</si>
  <si>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</si>
  <si>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</si>
  <si>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</si>
  <si>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</si>
  <si>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</si>
  <si>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</si>
  <si>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</si>
  <si>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</si>
  <si>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</si>
  <si>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</si>
  <si>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</si>
  <si>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</si>
  <si>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</si>
  <si>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</si>
  <si>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</si>
  <si>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</si>
  <si>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</si>
  <si>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</si>
  <si>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</si>
  <si>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</si>
  <si>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</si>
  <si>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</si>
  <si>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</si>
  <si>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</si>
  <si>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</si>
  <si>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</si>
  <si>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</si>
  <si>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</si>
  <si>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</si>
  <si>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</si>
  <si>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</si>
  <si>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</si>
  <si>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</si>
  <si>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</si>
  <si>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</si>
  <si>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</si>
  <si>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</si>
  <si>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</si>
  <si>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</si>
  <si>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</si>
  <si>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</si>
  <si>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</si>
  <si>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</si>
  <si>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</si>
  <si>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</si>
  <si>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</si>
  <si>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</si>
  <si>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</si>
  <si>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</si>
  <si>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</si>
  <si>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</si>
  <si>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</si>
  <si>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</si>
  <si>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</si>
  <si>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</si>
  <si>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</si>
  <si>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</si>
  <si>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</si>
  <si>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</si>
  <si>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</si>
  <si>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</si>
  <si>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</si>
  <si>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</si>
  <si>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</si>
  <si>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</si>
  <si>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</si>
  <si>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</si>
  <si>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</si>
  <si>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</si>
  <si>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</si>
  <si>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</si>
  <si>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</si>
  <si>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</si>
  <si>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</si>
  <si>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</si>
  <si>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</si>
  <si>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</si>
  <si>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</si>
  <si>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</si>
  <si>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</si>
  <si>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</si>
  <si>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</si>
  <si>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</si>
  <si>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</si>
  <si>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</si>
  <si>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</si>
  <si>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</si>
  <si>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</si>
  <si>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</si>
  <si>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</si>
  <si>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</si>
  <si>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</si>
  <si>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</si>
  <si>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</si>
  <si>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</si>
  <si>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</si>
  <si>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</si>
  <si>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</si>
  <si>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</si>
  <si>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</si>
  <si>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</si>
  <si>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</si>
  <si>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</si>
  <si>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</si>
  <si>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</si>
  <si>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</si>
  <si>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</si>
  <si>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</si>
  <si>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</si>
  <si>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</si>
  <si>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</si>
  <si>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</si>
  <si>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</si>
  <si>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</si>
  <si>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</si>
  <si>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</si>
  <si>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</si>
  <si>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</si>
  <si>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</si>
  <si>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</si>
  <si>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</si>
  <si>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</si>
  <si>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</si>
  <si>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</si>
  <si>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</si>
  <si>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</si>
  <si>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</si>
  <si>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</si>
  <si>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</si>
  <si>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</si>
  <si>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</si>
  <si>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</si>
  <si>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</si>
  <si>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</si>
  <si>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</si>
  <si>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</si>
  <si>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</si>
  <si>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</si>
  <si>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</si>
  <si>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</si>
  <si>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</si>
  <si>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</si>
  <si>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</si>
  <si>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</si>
  <si>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</si>
  <si>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</si>
  <si>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</si>
  <si>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</si>
  <si>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</si>
  <si>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</si>
  <si>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</si>
  <si>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</si>
  <si>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</si>
  <si>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</si>
  <si>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</si>
  <si>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</si>
  <si>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</si>
  <si>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</si>
  <si>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</si>
  <si>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</si>
  <si>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</si>
  <si>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</si>
  <si>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</si>
  <si>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</si>
  <si>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</si>
  <si>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</si>
  <si>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</si>
  <si>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</si>
  <si>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</si>
  <si>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</si>
  <si>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</si>
  <si>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</si>
  <si>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</si>
  <si>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</si>
  <si>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</si>
  <si>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</si>
  <si>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</si>
  <si>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</si>
  <si>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</si>
  <si>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</si>
  <si>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</si>
  <si>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</si>
  <si>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</si>
  <si>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</si>
  <si>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</si>
  <si>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</si>
  <si>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</si>
  <si>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</si>
  <si>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</si>
  <si>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</si>
  <si>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</si>
  <si>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</si>
  <si>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</si>
  <si>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</si>
  <si>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</si>
  <si>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</si>
  <si>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</si>
  <si>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</si>
  <si>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</si>
  <si>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</si>
  <si>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</si>
  <si>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</si>
  <si>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</si>
  <si>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</si>
  <si>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</si>
  <si>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</si>
  <si>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</si>
  <si>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</si>
  <si>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</si>
  <si>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</si>
  <si>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</si>
  <si>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</si>
  <si>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</si>
  <si>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</si>
  <si>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</si>
  <si>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</si>
  <si>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</si>
  <si>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</si>
  <si>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</si>
  <si>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</si>
  <si>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</si>
  <si>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</si>
  <si>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</si>
  <si>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</si>
  <si>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</si>
  <si>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</si>
  <si>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</si>
  <si>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</si>
  <si>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</si>
  <si>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</si>
  <si>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</si>
  <si>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</si>
  <si>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</si>
  <si>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</si>
  <si>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</si>
  <si>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</si>
  <si>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</si>
  <si>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</si>
  <si>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</si>
  <si>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</si>
  <si>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</si>
  <si>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</si>
  <si>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</si>
  <si>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</si>
  <si>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</si>
  <si>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</si>
  <si>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</si>
  <si>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</si>
  <si>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</si>
  <si>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</si>
  <si>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</si>
  <si>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</si>
  <si>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</si>
  <si>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</si>
  <si>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</si>
  <si>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</si>
  <si>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</si>
  <si>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</si>
  <si>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</si>
  <si>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</si>
  <si>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</si>
  <si>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</si>
  <si>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</si>
  <si>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</si>
  <si>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</si>
  <si>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</si>
  <si>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</si>
  <si>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</si>
  <si>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</si>
  <si>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</si>
  <si>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</si>
  <si>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</si>
  <si>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</si>
  <si>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</si>
  <si>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</si>
  <si>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</si>
  <si>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</si>
  <si>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</si>
  <si>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</si>
  <si>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</si>
  <si>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</si>
  <si>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</si>
  <si>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</si>
  <si>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</si>
  <si>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</si>
  <si>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</si>
  <si>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</si>
  <si>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</si>
  <si>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</si>
  <si>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</si>
  <si>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</si>
  <si>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</si>
  <si>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</si>
  <si>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</si>
  <si>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</si>
  <si>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</si>
  <si>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</si>
  <si>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</si>
  <si>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</si>
  <si>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</si>
  <si>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</si>
  <si>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</si>
  <si>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</si>
  <si>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</si>
  <si>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</si>
  <si>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</si>
  <si>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</si>
  <si>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</si>
  <si>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</si>
  <si>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</si>
  <si>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</si>
  <si>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</si>
  <si>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</si>
  <si>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</si>
  <si>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</si>
  <si>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</si>
  <si>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</si>
  <si>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</si>
  <si>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</si>
  <si>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</si>
  <si>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</si>
  <si>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</si>
  <si>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</si>
  <si>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</si>
  <si>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</si>
  <si>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</si>
  <si>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</si>
  <si>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</si>
  <si>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</si>
  <si>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</si>
  <si>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</si>
  <si>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</si>
  <si>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</si>
  <si>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</si>
  <si>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</si>
  <si>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</si>
  <si>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</si>
  <si>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</si>
  <si>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</si>
  <si>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</si>
  <si>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</si>
  <si>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</si>
  <si>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</si>
  <si>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</si>
  <si>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</si>
  <si>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</si>
  <si>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</si>
  <si>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</si>
  <si>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</si>
  <si>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</si>
  <si>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</si>
  <si>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</si>
  <si>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</si>
  <si>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</si>
  <si>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</si>
  <si>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</si>
  <si>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</si>
  <si>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</si>
  <si>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</si>
  <si>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</si>
  <si>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</si>
  <si>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</si>
  <si>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</si>
  <si>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</si>
  <si>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</si>
  <si>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</si>
  <si>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</si>
  <si>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</si>
  <si>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</si>
  <si>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</si>
  <si>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</si>
  <si>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</si>
  <si>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</si>
  <si>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</si>
  <si>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</si>
  <si>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</si>
  <si>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</si>
  <si>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</si>
  <si>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</si>
  <si>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</si>
  <si>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</si>
  <si>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</si>
  <si>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</si>
  <si>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</si>
  <si>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</si>
  <si>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</si>
  <si>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</si>
  <si>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</si>
  <si>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</si>
  <si>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</si>
  <si>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</si>
  <si>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</si>
  <si>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</si>
  <si>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</si>
  <si>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</si>
  <si>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</si>
  <si>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</si>
  <si>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</si>
  <si>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</si>
  <si>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</si>
  <si>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</si>
  <si>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</si>
  <si>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</si>
  <si>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</si>
  <si>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</si>
  <si>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</si>
  <si>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</si>
  <si>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</si>
  <si>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</si>
  <si>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</si>
  <si>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</si>
  <si>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</si>
  <si>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</si>
  <si>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</si>
  <si>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</si>
  <si>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</si>
  <si>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</si>
  <si>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</si>
  <si>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</si>
  <si>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</si>
  <si>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</si>
  <si>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</si>
  <si>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</si>
  <si>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</si>
  <si>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</si>
  <si>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</si>
  <si>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</si>
  <si>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</si>
  <si>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</si>
  <si>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</si>
  <si>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</si>
  <si>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</si>
  <si>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</si>
  <si>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</si>
  <si>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</si>
  <si>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</si>
  <si>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</si>
  <si>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</si>
  <si>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</si>
  <si>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</si>
  <si>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</si>
  <si>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</si>
  <si>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</si>
  <si>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</si>
  <si>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</si>
  <si>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</si>
  <si>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</si>
  <si>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</si>
  <si>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</si>
  <si>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</si>
  <si>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</si>
  <si>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</si>
  <si>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</si>
  <si>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</si>
  <si>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</si>
  <si>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</si>
  <si>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</si>
  <si>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</si>
  <si>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</si>
  <si>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</si>
  <si>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</si>
  <si>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</si>
  <si>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</si>
  <si>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</si>
  <si>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</si>
  <si>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</si>
  <si>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</si>
  <si>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</si>
  <si>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</si>
  <si>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</si>
  <si>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</si>
  <si>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</si>
  <si>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</si>
  <si>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</si>
  <si>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</si>
  <si>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</si>
  <si>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</si>
  <si>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</si>
  <si>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</si>
  <si>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</si>
  <si>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</si>
  <si>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</si>
  <si>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</si>
  <si>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</si>
  <si>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</si>
  <si>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</si>
  <si>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</si>
  <si>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</si>
  <si>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</si>
  <si>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</si>
  <si>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</si>
  <si>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</si>
  <si>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</si>
  <si>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</si>
  <si>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</si>
  <si>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</si>
  <si>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</si>
  <si>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</si>
  <si>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</si>
  <si>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</si>
  <si>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</si>
  <si>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</si>
  <si>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</si>
  <si>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</si>
  <si>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</si>
  <si>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</si>
  <si>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</si>
  <si>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</si>
  <si>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</si>
  <si>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</si>
  <si>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</si>
  <si>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</si>
  <si>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</si>
  <si>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</si>
  <si>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</si>
  <si>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</si>
  <si>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</si>
  <si>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</si>
  <si>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</si>
  <si>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</si>
  <si>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</si>
  <si>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</si>
  <si>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</si>
  <si>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</si>
  <si>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</si>
  <si>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</si>
  <si>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</si>
  <si>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</si>
  <si>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</si>
  <si>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</si>
  <si>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</si>
  <si>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</si>
  <si>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</si>
  <si>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</si>
  <si>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</si>
  <si>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</si>
  <si>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</si>
  <si>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</si>
  <si>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</si>
  <si>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</si>
  <si>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</si>
  <si>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</si>
  <si>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</si>
  <si>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</si>
  <si>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</si>
  <si>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</si>
  <si>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</si>
  <si>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</si>
  <si>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</si>
  <si>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</si>
  <si>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</si>
  <si>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</si>
  <si>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</si>
  <si>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</si>
  <si>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</si>
  <si>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</si>
  <si>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</si>
  <si>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</si>
  <si>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</si>
  <si>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</si>
  <si>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</si>
  <si>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</si>
  <si>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</si>
  <si>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</si>
  <si>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</si>
  <si>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</si>
  <si>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</si>
  <si>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</si>
  <si>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</si>
  <si>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</si>
  <si>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</si>
  <si>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</si>
  <si>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</si>
  <si>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</si>
  <si>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</si>
  <si>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</si>
  <si>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</si>
  <si>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</si>
  <si>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</si>
  <si>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</si>
  <si>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</si>
  <si>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</si>
  <si>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</si>
  <si>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</si>
  <si>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</si>
  <si>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</si>
  <si>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</si>
  <si>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</si>
  <si>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</si>
  <si>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</si>
  <si>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</si>
  <si>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</si>
  <si>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</si>
  <si>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</si>
  <si>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</si>
  <si>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</si>
  <si>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</si>
  <si>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</si>
  <si>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</si>
  <si>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</si>
  <si>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</si>
  <si>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</si>
  <si>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</si>
  <si>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</si>
  <si>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</si>
  <si>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</si>
  <si>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</si>
  <si>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</si>
  <si>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</si>
  <si>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</si>
  <si>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</si>
  <si>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</si>
  <si>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</si>
  <si>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</si>
  <si>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</si>
  <si>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</si>
  <si>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</si>
  <si>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</si>
  <si>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</si>
  <si>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</si>
  <si>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</si>
  <si>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</si>
  <si>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</si>
  <si>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</si>
  <si>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</si>
  <si>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</si>
  <si>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</si>
  <si>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</si>
  <si>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</si>
  <si>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</si>
  <si>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</si>
  <si>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</si>
  <si>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</si>
  <si>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</si>
  <si>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</si>
  <si>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</si>
  <si>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</si>
  <si>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</si>
  <si>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</si>
  <si>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</si>
  <si>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</si>
  <si>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</si>
  <si>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</si>
  <si>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</si>
  <si>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</si>
  <si>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</si>
  <si>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</si>
  <si>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</si>
  <si>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</si>
  <si>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</si>
  <si>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</si>
  <si>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</si>
  <si>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</si>
  <si>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</si>
  <si>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</si>
  <si>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</si>
  <si>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</si>
  <si>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</si>
  <si>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</si>
  <si>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</si>
  <si>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</si>
  <si>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</si>
  <si>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</si>
  <si>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</si>
  <si>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</si>
  <si>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</si>
  <si>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</si>
  <si>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</si>
  <si>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</si>
  <si>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</si>
  <si>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</si>
  <si>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</si>
  <si>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</si>
  <si>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</si>
  <si>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</si>
  <si>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</si>
  <si>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</si>
  <si>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</si>
  <si>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</si>
  <si>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</si>
  <si>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</si>
  <si>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</si>
  <si>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</si>
  <si>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</si>
  <si>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</si>
  <si>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</si>
  <si>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</si>
  <si>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</si>
  <si>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</si>
  <si>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</si>
  <si>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</si>
  <si>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</si>
  <si>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</si>
  <si>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</si>
  <si>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</si>
  <si>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</si>
  <si>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</si>
  <si>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</si>
  <si>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</si>
  <si>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</si>
  <si>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</si>
  <si>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</si>
  <si>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</si>
  <si>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</si>
  <si>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</si>
  <si>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</si>
  <si>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</si>
  <si>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</si>
  <si>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</si>
  <si>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</si>
  <si>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</si>
  <si>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</si>
  <si>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</si>
  <si>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</si>
  <si>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</si>
  <si>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</si>
  <si>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</si>
  <si>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</si>
  <si>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</si>
  <si>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</si>
  <si>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</si>
  <si>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</si>
  <si>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</si>
  <si>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</si>
  <si>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</si>
  <si>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</si>
  <si>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</si>
  <si>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</si>
  <si>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</si>
  <si>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</si>
  <si>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</si>
  <si>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</si>
  <si>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</si>
  <si>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</si>
  <si>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</si>
  <si>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</si>
  <si>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</si>
  <si>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</si>
  <si>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</si>
  <si>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</si>
  <si>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</si>
  <si>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</si>
  <si>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</si>
  <si>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</si>
  <si>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</si>
  <si>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</si>
  <si>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</si>
  <si>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</si>
  <si>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</si>
  <si>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</si>
  <si>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</si>
  <si>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</si>
  <si>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</si>
  <si>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</si>
  <si>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</si>
  <si>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</si>
  <si>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</si>
  <si>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</si>
  <si>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</si>
  <si>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</si>
  <si>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</si>
  <si>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</si>
  <si>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</si>
  <si>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</si>
  <si>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</si>
  <si>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</si>
  <si>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</si>
  <si>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</si>
  <si>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</si>
  <si>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</si>
  <si>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</si>
  <si>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</si>
  <si>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</si>
  <si>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</si>
  <si>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</si>
  <si>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</si>
  <si>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</si>
  <si>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</si>
  <si>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</si>
  <si>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</si>
  <si>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</si>
  <si>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</si>
  <si>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</si>
  <si>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</si>
  <si>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</si>
  <si>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</si>
  <si>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</si>
  <si>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</si>
  <si>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</si>
  <si>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</si>
  <si>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</si>
  <si>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</si>
  <si>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</si>
  <si>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</si>
  <si>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</si>
  <si>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</si>
  <si>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</si>
  <si>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</si>
  <si>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</si>
  <si>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</si>
  <si>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</si>
  <si>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</si>
  <si>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</si>
  <si>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</si>
  <si>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</si>
  <si>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</si>
  <si>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</si>
  <si>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</si>
  <si>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</si>
  <si>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</si>
  <si>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</si>
  <si>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</si>
  <si>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</si>
  <si>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</si>
  <si>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</si>
  <si>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</si>
  <si>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</si>
  <si>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</si>
  <si>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</si>
  <si>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</si>
  <si>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</si>
  <si>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</si>
  <si>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</si>
  <si>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</si>
  <si>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</si>
  <si>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</si>
  <si>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</si>
  <si>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</si>
  <si>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</si>
  <si>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</si>
  <si>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</si>
  <si>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</si>
  <si>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</si>
  <si>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</si>
  <si>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</si>
  <si>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</si>
  <si>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</si>
  <si>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</si>
  <si>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</si>
  <si>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</si>
  <si>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</si>
  <si>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</si>
  <si>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</si>
  <si>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</si>
  <si>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</si>
  <si>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</si>
  <si>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</si>
  <si>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</si>
  <si>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</si>
  <si>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</si>
  <si>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</si>
  <si>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</si>
  <si>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</si>
  <si>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</si>
  <si>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</si>
  <si>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</si>
  <si>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</si>
  <si>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</si>
  <si>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</si>
  <si>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</si>
  <si>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</si>
  <si>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</si>
  <si>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</si>
  <si>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</si>
  <si>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</si>
  <si>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</si>
  <si>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</si>
  <si>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</si>
  <si>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</si>
  <si>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</si>
  <si>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</si>
  <si>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</si>
  <si>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</si>
  <si>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</si>
  <si>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</si>
  <si>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</si>
  <si>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</si>
  <si>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</si>
  <si>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</si>
  <si>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</si>
  <si>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</si>
  <si>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</si>
  <si>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</si>
  <si>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</si>
  <si>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</si>
  <si>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</si>
  <si>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</si>
  <si>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</si>
  <si>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</si>
  <si>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</si>
  <si>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</si>
  <si>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</si>
  <si>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</si>
  <si>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</si>
  <si>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</si>
  <si>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</si>
  <si>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</si>
  <si>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</si>
  <si>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</si>
  <si>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</si>
  <si>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</si>
  <si>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</si>
  <si>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</si>
  <si>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</si>
  <si>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</si>
  <si>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</si>
  <si>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</si>
  <si>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</si>
  <si>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</si>
  <si>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</si>
  <si>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</si>
  <si>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</si>
  <si>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</si>
  <si>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</si>
  <si>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</si>
  <si>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</si>
  <si>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</si>
  <si>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</si>
  <si>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</si>
  <si>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</si>
  <si>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</si>
  <si>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</si>
  <si>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</si>
  <si>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</si>
  <si>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</si>
  <si>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</si>
  <si>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</si>
  <si>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</si>
  <si>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</si>
  <si>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</si>
  <si>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</si>
  <si>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</si>
  <si>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</si>
  <si>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</si>
  <si>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</si>
  <si>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</si>
  <si>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</si>
  <si>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</si>
  <si>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</si>
  <si>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</si>
  <si>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</si>
  <si>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</si>
  <si>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</si>
  <si>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</si>
  <si>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</si>
  <si>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</si>
  <si>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</si>
  <si>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</si>
  <si>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</si>
  <si>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</si>
  <si>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</si>
  <si>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</si>
  <si>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</si>
  <si>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</si>
  <si>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</si>
  <si>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</si>
  <si>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</si>
  <si>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</si>
  <si>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</si>
  <si>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</si>
  <si>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</si>
  <si>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</si>
  <si>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</si>
  <si>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</si>
  <si>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</si>
  <si>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</si>
  <si>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</si>
  <si>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</si>
  <si>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</si>
  <si>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</si>
  <si>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</si>
  <si>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</si>
  <si>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</si>
  <si>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</si>
  <si>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</si>
  <si>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</si>
  <si>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</si>
  <si>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</si>
  <si>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</si>
  <si>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</si>
  <si>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</si>
  <si>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</si>
  <si>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</si>
  <si>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</si>
  <si>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</si>
  <si>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</si>
  <si>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</si>
  <si>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</si>
  <si>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</si>
  <si>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</si>
  <si>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</si>
  <si>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</si>
  <si>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</si>
  <si>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</si>
  <si>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</si>
  <si>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</si>
  <si>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</si>
  <si>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</si>
  <si>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</si>
  <si>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</si>
  <si>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</si>
  <si>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</si>
  <si>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</si>
  <si>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</si>
  <si>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</si>
  <si>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</si>
  <si>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</si>
  <si>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</si>
  <si>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</si>
  <si>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</si>
  <si>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</si>
  <si>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</si>
  <si>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</si>
  <si>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</si>
  <si>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</si>
  <si>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</si>
  <si>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</si>
  <si>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</si>
  <si>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</si>
  <si>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</si>
  <si>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</si>
  <si>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</si>
  <si>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</si>
  <si>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</si>
  <si>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</si>
  <si>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</si>
  <si>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</si>
  <si>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</si>
  <si>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</si>
  <si>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</si>
  <si>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</si>
  <si>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</si>
  <si>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</si>
  <si>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</si>
  <si>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</si>
  <si>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</si>
  <si>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</si>
  <si>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</si>
  <si>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</si>
  <si>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</si>
  <si>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</si>
  <si>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</si>
  <si>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</si>
  <si>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</si>
  <si>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</si>
  <si>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</si>
  <si>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</si>
  <si>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</si>
  <si>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</si>
  <si>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</si>
  <si>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</si>
  <si>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</si>
  <si>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</si>
  <si>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</si>
  <si>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</si>
  <si>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</si>
  <si>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</si>
  <si>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</si>
  <si>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</si>
  <si>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</si>
  <si>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</si>
  <si>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</si>
  <si>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</si>
  <si>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</si>
  <si>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</si>
  <si>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</si>
  <si>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</si>
  <si>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</si>
  <si>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</si>
  <si>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</si>
  <si>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</si>
  <si>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</si>
  <si>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</si>
  <si>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</si>
  <si>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</si>
  <si>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</si>
  <si>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</si>
  <si>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</si>
  <si>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</si>
  <si>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</si>
  <si>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</si>
  <si>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</si>
  <si>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</si>
  <si>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</si>
  <si>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</si>
  <si>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</si>
  <si>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</si>
  <si>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</si>
  <si>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</si>
  <si>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</si>
  <si>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</si>
  <si>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</si>
  <si>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</si>
  <si>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</si>
  <si>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</si>
  <si>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</si>
  <si>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</si>
  <si>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</si>
  <si>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</si>
  <si>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</si>
  <si>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</si>
  <si>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</si>
  <si>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</si>
  <si>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</si>
  <si>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</si>
  <si>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</si>
  <si>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</si>
  <si>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</si>
  <si>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</si>
  <si>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</si>
  <si>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</si>
  <si>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</si>
  <si>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</si>
  <si>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</si>
  <si>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</si>
  <si>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</si>
  <si>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</si>
  <si>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</si>
  <si>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</si>
  <si>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</si>
  <si>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</si>
  <si>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</si>
  <si>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</si>
  <si>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</si>
  <si>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</si>
  <si>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</si>
  <si>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</si>
  <si>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</si>
  <si>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</si>
  <si>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</si>
  <si>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</si>
  <si>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</si>
  <si>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</si>
  <si>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</si>
  <si>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</si>
  <si>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</si>
  <si>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</si>
  <si>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</si>
  <si>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</si>
  <si>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</si>
  <si>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</si>
  <si>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</si>
  <si>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</si>
  <si>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</si>
  <si>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</si>
  <si>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</si>
  <si>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</si>
  <si>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</si>
  <si>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</si>
  <si>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</si>
  <si>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</si>
  <si>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</si>
  <si>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</si>
  <si>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</si>
  <si>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</si>
  <si>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</si>
  <si>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</si>
  <si>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</si>
  <si>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</si>
  <si>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</si>
  <si>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</si>
  <si>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</si>
  <si>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</si>
  <si>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</si>
  <si>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</si>
  <si>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</si>
  <si>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</si>
  <si>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</si>
  <si>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</si>
  <si>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</si>
  <si>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</si>
  <si>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</si>
  <si>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</si>
  <si>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</si>
  <si>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</si>
  <si>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</si>
  <si>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</si>
  <si>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</si>
  <si>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</si>
  <si>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</si>
  <si>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</si>
  <si>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</si>
  <si>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</si>
  <si>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</si>
  <si>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</si>
  <si>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</si>
  <si>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</si>
  <si>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</si>
  <si>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</si>
  <si>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</si>
  <si>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</si>
  <si>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</si>
  <si>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</si>
  <si>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</si>
  <si>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</si>
  <si>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</si>
  <si>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</si>
  <si>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</si>
  <si>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</si>
  <si>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</si>
  <si>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</si>
  <si>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</si>
  <si>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</si>
  <si>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</si>
  <si>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</si>
  <si>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</si>
  <si>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</si>
  <si>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</si>
  <si>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</si>
  <si>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</si>
  <si>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</si>
  <si>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</si>
  <si>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</si>
  <si>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</si>
  <si>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</si>
  <si>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</si>
  <si>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</si>
  <si>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</si>
  <si>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</si>
  <si>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</si>
  <si>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</si>
  <si>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</si>
  <si>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</si>
  <si>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</si>
  <si>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</si>
  <si>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</si>
  <si>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</si>
  <si>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</si>
  <si>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</si>
  <si>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</si>
  <si>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</si>
  <si>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</si>
  <si>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</si>
  <si>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</si>
  <si>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</si>
  <si>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</si>
  <si>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</si>
  <si>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</si>
  <si>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</si>
  <si>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</si>
  <si>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</si>
  <si>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</si>
  <si>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</si>
  <si>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</si>
  <si>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</si>
  <si>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</si>
  <si>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</si>
  <si>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</si>
  <si>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</si>
  <si>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</si>
  <si>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</si>
  <si>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</si>
  <si>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</si>
  <si>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</si>
  <si>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</si>
  <si>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</si>
  <si>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</si>
  <si>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</si>
  <si>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</si>
  <si>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</si>
  <si>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</si>
  <si>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</si>
  <si>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</si>
  <si>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</si>
  <si>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</si>
  <si>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</si>
  <si>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</si>
  <si>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</si>
  <si>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</si>
  <si>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</si>
  <si>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</si>
  <si>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</si>
  <si>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</si>
  <si>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</si>
  <si>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</si>
  <si>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</si>
  <si>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</si>
  <si>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</si>
  <si>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</si>
  <si>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</si>
  <si>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</si>
  <si>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</si>
  <si>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</si>
  <si>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</si>
  <si>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</si>
  <si>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</si>
  <si>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</si>
  <si>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</si>
  <si>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</si>
  <si>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</si>
  <si>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</si>
  <si>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</si>
  <si>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</si>
  <si>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</si>
  <si>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</si>
  <si>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</si>
  <si>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</si>
  <si>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</si>
  <si>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</si>
  <si>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</si>
  <si>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</si>
  <si>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</si>
  <si>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</si>
  <si>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</si>
  <si>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</si>
  <si>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</si>
  <si>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</si>
  <si>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</si>
  <si>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</si>
  <si>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</si>
  <si>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</si>
  <si>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</si>
  <si>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</si>
  <si>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</si>
  <si>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</si>
  <si>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</si>
  <si>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</si>
  <si>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</si>
  <si>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</si>
  <si>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</si>
  <si>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</si>
  <si>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</si>
  <si>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</si>
  <si>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</si>
  <si>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</si>
  <si>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</si>
  <si>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</si>
  <si>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</si>
  <si>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</si>
  <si>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</si>
  <si>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</si>
  <si>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</si>
  <si>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</si>
  <si>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</si>
  <si>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</si>
  <si>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</si>
  <si>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</si>
  <si>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</si>
  <si>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</si>
  <si>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</si>
  <si>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</si>
  <si>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</si>
  <si>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</si>
  <si>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</si>
  <si>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</si>
  <si>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</si>
  <si>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</si>
  <si>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</si>
  <si>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</si>
  <si>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</si>
  <si>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</si>
  <si>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</si>
  <si>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</si>
  <si>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</si>
  <si>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</si>
  <si>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</si>
  <si>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</si>
  <si>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</si>
  <si>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</si>
  <si>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</si>
  <si>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</si>
  <si>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</si>
  <si>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</si>
  <si>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</si>
  <si>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</si>
  <si>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</si>
  <si>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</si>
  <si>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</si>
  <si>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</si>
  <si>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</si>
  <si>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</si>
  <si>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</si>
  <si>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</si>
  <si>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</si>
  <si>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</si>
  <si>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</si>
  <si>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</si>
  <si>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</si>
  <si>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</si>
  <si>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</si>
  <si>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</si>
  <si>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</si>
  <si>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</si>
  <si>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</si>
  <si>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</si>
  <si>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</si>
  <si>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</si>
  <si>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</si>
  <si>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</si>
  <si>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</si>
  <si>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</si>
  <si>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</si>
  <si>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</si>
  <si>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</si>
  <si>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</si>
  <si>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</si>
  <si>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</si>
  <si>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</si>
  <si>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</si>
  <si>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</si>
  <si>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</si>
  <si>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</si>
  <si>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</si>
  <si>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</si>
  <si>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</si>
  <si>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</si>
  <si>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</si>
  <si>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</si>
  <si>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</si>
  <si>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</si>
  <si>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</si>
  <si>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</si>
  <si>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</si>
  <si>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</si>
  <si>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</si>
  <si>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</si>
  <si>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</si>
  <si>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</si>
  <si>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</si>
  <si>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</si>
  <si>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</si>
  <si>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</si>
  <si>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</si>
  <si>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</si>
  <si>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</si>
  <si>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</si>
  <si>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</si>
  <si>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</si>
  <si>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</si>
  <si>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</si>
  <si>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</si>
  <si>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</si>
  <si>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</si>
  <si>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</si>
  <si>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</si>
  <si>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</si>
  <si>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</si>
  <si>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</si>
  <si>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</si>
  <si>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</si>
  <si>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</si>
  <si>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</si>
  <si>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</si>
  <si>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</si>
  <si>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</si>
  <si>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</si>
  <si>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</si>
  <si>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</si>
  <si>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</si>
  <si>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</si>
  <si>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</si>
  <si>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</si>
  <si>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</si>
  <si>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</si>
  <si>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</si>
  <si>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</si>
  <si>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</si>
  <si>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</si>
  <si>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</si>
  <si>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</si>
  <si>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</si>
  <si>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</si>
  <si>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</si>
  <si>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</si>
  <si>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</si>
  <si>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</si>
  <si>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</si>
  <si>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</si>
  <si>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</si>
  <si>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</si>
  <si>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</si>
  <si>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</si>
  <si>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</si>
  <si>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</si>
  <si>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</si>
  <si>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</si>
  <si>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</si>
  <si>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</si>
  <si>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</si>
  <si>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</si>
  <si>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</si>
  <si>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</si>
  <si>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</si>
  <si>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</si>
  <si>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</si>
  <si>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</si>
  <si>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</si>
  <si>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</si>
  <si>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</si>
  <si>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</si>
  <si>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</si>
  <si>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</si>
  <si>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</si>
  <si>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</si>
  <si>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</si>
  <si>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</si>
  <si>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</si>
  <si>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</si>
  <si>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</si>
  <si>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</si>
  <si>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</si>
  <si>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</si>
  <si>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</si>
  <si>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</si>
  <si>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</si>
  <si>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</si>
  <si>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</si>
  <si>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</si>
  <si>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</si>
  <si>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</si>
  <si>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</si>
  <si>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</si>
  <si>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</si>
  <si>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</si>
  <si>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</si>
  <si>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</si>
  <si>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</si>
  <si>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</si>
  <si>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</si>
  <si>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</si>
  <si>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</si>
  <si>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</si>
  <si>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</si>
  <si>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</si>
  <si>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</si>
  <si>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</si>
  <si>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</si>
  <si>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</si>
  <si>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</si>
  <si>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</si>
  <si>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</si>
  <si>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</si>
  <si>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</si>
  <si>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</si>
  <si>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</si>
  <si>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</si>
  <si>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</si>
  <si>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</si>
  <si>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</si>
  <si>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</si>
  <si>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</si>
  <si>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</si>
  <si>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</si>
  <si>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</si>
  <si>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</si>
  <si>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</si>
  <si>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</si>
  <si>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</si>
  <si>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</si>
  <si>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</si>
  <si>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</si>
  <si>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</si>
  <si>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</si>
  <si>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</si>
  <si>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</si>
  <si>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</si>
  <si>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</si>
  <si>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</si>
  <si>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</si>
  <si>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</si>
  <si>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</si>
  <si>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</si>
  <si>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</si>
  <si>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</si>
  <si>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</si>
  <si>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</si>
  <si>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</si>
  <si>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</si>
  <si>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</si>
  <si>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</si>
  <si>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</si>
  <si>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</si>
  <si>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</si>
  <si>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</si>
  <si>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</si>
  <si>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</si>
  <si>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</si>
  <si>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</si>
  <si>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</si>
  <si>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</si>
  <si>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</si>
  <si>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</si>
  <si>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</si>
  <si>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</si>
  <si>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</si>
  <si>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</si>
  <si>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</si>
  <si>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</si>
  <si>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</si>
  <si>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</si>
  <si>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</si>
  <si>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</si>
  <si>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</si>
  <si>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</si>
  <si>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</si>
  <si>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</si>
  <si>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</si>
  <si>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</si>
  <si>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</si>
  <si>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</si>
  <si>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</si>
  <si>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</si>
  <si>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</si>
  <si>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</si>
  <si>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</si>
  <si>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</si>
  <si>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</si>
  <si>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</si>
  <si>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</si>
  <si>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</si>
  <si>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</si>
  <si>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</si>
  <si>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</si>
  <si>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</si>
  <si>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</si>
  <si>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</si>
  <si>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</si>
  <si>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</si>
  <si>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</si>
  <si>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</si>
  <si>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</si>
  <si>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</si>
  <si>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</si>
  <si>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</si>
  <si>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</si>
  <si>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</si>
  <si>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</si>
  <si>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</si>
  <si>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</si>
  <si>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</si>
  <si>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</si>
  <si>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</si>
  <si>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</si>
  <si>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</si>
  <si>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</si>
  <si>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</si>
  <si>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</si>
  <si>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</si>
  <si>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</si>
  <si>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</si>
  <si>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</si>
  <si>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</si>
  <si>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</si>
  <si>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</si>
  <si>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</si>
  <si>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</si>
  <si>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</si>
  <si>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</si>
  <si>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</si>
  <si>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</si>
  <si>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</si>
  <si>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</si>
  <si>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</si>
  <si>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</si>
  <si>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</si>
  <si>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</si>
  <si>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</si>
  <si>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</si>
  <si>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</si>
  <si>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</si>
  <si>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</si>
  <si>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</si>
  <si>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</si>
  <si>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</si>
  <si>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</si>
  <si>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</si>
  <si>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</si>
  <si>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</si>
  <si>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</si>
  <si>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</si>
  <si>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</si>
  <si>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</si>
  <si>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</si>
  <si>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</si>
  <si>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</si>
  <si>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</si>
  <si>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</si>
  <si>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</si>
  <si>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</si>
  <si>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</si>
  <si>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</si>
  <si>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</si>
  <si>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</si>
  <si>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</si>
  <si>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</si>
  <si>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</si>
  <si>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</si>
  <si>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</si>
  <si>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</si>
  <si>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</si>
  <si>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</si>
  <si>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</si>
  <si>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</si>
  <si>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</si>
  <si>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</si>
  <si>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</si>
  <si>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</si>
  <si>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</si>
  <si>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</si>
  <si>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</si>
  <si>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</si>
  <si>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</si>
  <si>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</si>
  <si>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</si>
  <si>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</si>
  <si>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</si>
  <si>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</si>
  <si>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</si>
  <si>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</si>
  <si>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</si>
  <si>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</si>
  <si>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</si>
  <si>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</si>
  <si>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</si>
  <si>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</si>
  <si>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</si>
  <si>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</si>
  <si>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</si>
  <si>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</si>
  <si>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</si>
  <si>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</si>
  <si>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</si>
  <si>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</si>
  <si>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</si>
  <si>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</si>
  <si>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</si>
  <si>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</si>
  <si>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</si>
  <si>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</si>
  <si>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</si>
  <si>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</si>
  <si>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</si>
  <si>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</si>
  <si>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</si>
  <si>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</si>
  <si>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</si>
  <si>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</si>
  <si>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</si>
  <si>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</si>
  <si>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</si>
  <si>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</si>
  <si>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</si>
  <si>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</si>
  <si>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</si>
  <si>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</si>
  <si>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</si>
  <si>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</si>
  <si>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</si>
  <si>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</si>
  <si>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</si>
  <si>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</si>
  <si>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</si>
  <si>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</si>
  <si>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</si>
  <si>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</si>
  <si>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</si>
  <si>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</si>
  <si>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</si>
  <si>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</si>
  <si>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</si>
  <si>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</si>
  <si>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</si>
  <si>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</si>
  <si>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</si>
  <si>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</si>
  <si>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</si>
  <si>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</si>
  <si>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</si>
  <si>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</si>
  <si>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</si>
  <si>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</si>
  <si>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</si>
  <si>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</si>
  <si>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</si>
  <si>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</si>
  <si>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</si>
  <si>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</si>
  <si>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</si>
  <si>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</si>
  <si>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</si>
  <si>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</si>
  <si>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</si>
  <si>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</si>
  <si>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</si>
  <si>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</si>
  <si>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</si>
  <si>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</si>
  <si>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</si>
  <si>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</si>
  <si>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</si>
  <si>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</si>
  <si>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</si>
  <si>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</si>
  <si>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</si>
  <si>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</si>
  <si>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</si>
  <si>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</si>
  <si>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</si>
  <si>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</si>
  <si>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</si>
  <si>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</si>
  <si>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</si>
  <si>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</si>
  <si>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</si>
  <si>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</si>
  <si>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</si>
  <si>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</si>
  <si>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</si>
  <si>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</si>
  <si>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</si>
  <si>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</si>
  <si>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</si>
  <si>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</si>
  <si>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</si>
  <si>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</si>
  <si>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</si>
  <si>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</si>
  <si>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</si>
  <si>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</si>
  <si>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</si>
  <si>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</si>
  <si>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</si>
  <si>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</si>
  <si>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</si>
  <si>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</si>
  <si>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</si>
  <si>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</si>
  <si>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</si>
  <si>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</si>
  <si>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</si>
  <si>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</si>
  <si>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</si>
  <si>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</si>
  <si>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</si>
  <si>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</si>
  <si>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</si>
  <si>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</si>
  <si>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</si>
  <si>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</si>
  <si>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</si>
  <si>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</si>
  <si>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</si>
  <si>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</si>
  <si>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</si>
  <si>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</si>
  <si>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</si>
  <si>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</si>
  <si>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</si>
  <si>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</si>
  <si>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</si>
  <si>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</si>
  <si>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</si>
  <si>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</si>
  <si>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</si>
  <si>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</si>
  <si>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</si>
  <si>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</si>
  <si>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</si>
  <si>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</si>
  <si>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</si>
  <si>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</si>
  <si>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</si>
  <si>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</si>
  <si>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</si>
  <si>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</si>
  <si>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</si>
  <si>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</si>
  <si>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</si>
  <si>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</si>
  <si>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</si>
  <si>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</si>
  <si>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</si>
  <si>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</si>
  <si>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</si>
  <si>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</si>
  <si>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</si>
  <si>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</si>
  <si>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</si>
  <si>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</si>
  <si>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</si>
  <si>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</si>
  <si>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</si>
  <si>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</si>
  <si>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</si>
  <si>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</si>
  <si>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</si>
  <si>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</si>
  <si>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</si>
  <si>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</si>
  <si>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</si>
  <si>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</si>
  <si>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</si>
  <si>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</si>
  <si>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</si>
  <si>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</si>
  <si>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</si>
  <si>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</si>
  <si>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</si>
  <si>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</si>
  <si>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</si>
  <si>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</si>
  <si>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</si>
  <si>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</si>
  <si>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</si>
  <si>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</si>
  <si>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</si>
  <si>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</si>
  <si>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</si>
  <si>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</si>
  <si>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</si>
  <si>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</si>
  <si>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</si>
  <si>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</si>
  <si>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</si>
  <si>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</si>
  <si>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</si>
  <si>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</si>
  <si>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</si>
  <si>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</si>
  <si>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</si>
  <si>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</si>
  <si>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</si>
  <si>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</si>
  <si>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</si>
  <si>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</si>
  <si>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</si>
  <si>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</si>
  <si>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</si>
  <si>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</si>
  <si>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</si>
  <si>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</si>
  <si>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</si>
  <si>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</si>
  <si>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</si>
  <si>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</si>
  <si>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</si>
  <si>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</si>
  <si>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</si>
  <si>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</si>
  <si>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</si>
  <si>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</si>
  <si>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</si>
  <si>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</si>
  <si>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</si>
  <si>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</si>
  <si>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</si>
  <si>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</si>
  <si>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</si>
  <si>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</si>
  <si>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</si>
  <si>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</si>
  <si>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</si>
  <si>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</si>
  <si>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</si>
  <si>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</si>
  <si>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</si>
  <si>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</si>
  <si>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</si>
  <si>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</si>
  <si>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</si>
  <si>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</si>
  <si>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</si>
  <si>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</si>
  <si>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</si>
  <si>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</si>
  <si>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</si>
  <si>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</si>
  <si>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</si>
  <si>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</si>
  <si>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</si>
  <si>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</si>
  <si>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</si>
  <si>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</si>
  <si>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</si>
  <si>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</si>
  <si>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</si>
  <si>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</si>
  <si>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</si>
  <si>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</si>
  <si>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</si>
  <si>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</si>
  <si>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</si>
  <si>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</si>
  <si>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</si>
  <si>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</si>
  <si>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</si>
  <si>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</si>
  <si>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</si>
  <si>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</si>
  <si>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</si>
  <si>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</si>
  <si>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</si>
  <si>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</si>
  <si>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</si>
  <si>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</si>
  <si>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</si>
  <si>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</si>
  <si>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</si>
  <si>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</si>
  <si>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</si>
  <si>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</si>
  <si>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</si>
  <si>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</si>
  <si>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</si>
  <si>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</si>
  <si>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</si>
  <si>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</si>
  <si>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</si>
  <si>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</si>
  <si>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</si>
  <si>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</si>
  <si>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</si>
  <si>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</si>
  <si>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</si>
  <si>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</si>
  <si>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</si>
  <si>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</si>
  <si>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</si>
  <si>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</si>
  <si>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</si>
  <si>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</si>
  <si>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</si>
  <si>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</si>
  <si>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</si>
  <si>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</si>
  <si>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</si>
  <si>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</si>
  <si>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</si>
  <si>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</si>
  <si>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</si>
  <si>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</si>
  <si>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</si>
  <si>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</si>
  <si>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</si>
  <si>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</si>
  <si>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</si>
  <si>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</si>
  <si>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</si>
  <si>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</si>
  <si>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</si>
  <si>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</si>
  <si>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</si>
  <si>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</si>
  <si>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</si>
  <si>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</si>
  <si>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</si>
  <si>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</si>
  <si>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</si>
  <si>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</si>
  <si>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</si>
  <si>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</si>
  <si>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</si>
  <si>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</si>
  <si>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</si>
  <si>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</si>
  <si>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</si>
  <si>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</si>
  <si>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</si>
  <si>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</si>
  <si>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</si>
  <si>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</si>
  <si>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</si>
  <si>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</si>
  <si>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</si>
  <si>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</si>
  <si>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</si>
  <si>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</si>
  <si>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</si>
  <si>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</si>
  <si>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</si>
  <si>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</si>
  <si>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</si>
  <si>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</si>
  <si>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</si>
  <si>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</si>
  <si>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</si>
  <si>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</si>
  <si>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</si>
  <si>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</si>
  <si>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</si>
  <si>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</si>
  <si>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</si>
  <si>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</si>
  <si>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</si>
  <si>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</si>
  <si>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</si>
  <si>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</si>
  <si>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</si>
  <si>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</si>
  <si>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</si>
  <si>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</si>
  <si>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</si>
  <si>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</si>
  <si>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</si>
  <si>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</si>
  <si>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</si>
  <si>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</si>
  <si>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</si>
  <si>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</si>
  <si>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</si>
  <si>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</si>
  <si>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</si>
  <si>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</si>
  <si>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</si>
  <si>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</si>
  <si>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</si>
  <si>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</si>
  <si>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</si>
  <si>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</si>
  <si>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</si>
  <si>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</si>
  <si>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</si>
  <si>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</si>
  <si>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</si>
  <si>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</si>
  <si>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</si>
  <si>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</si>
  <si>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</si>
  <si>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</si>
  <si>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</si>
  <si>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</si>
  <si>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</si>
  <si>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</si>
  <si>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</si>
  <si>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</si>
  <si>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</si>
  <si>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</si>
  <si>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</si>
  <si>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</si>
  <si>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</si>
  <si>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</si>
  <si>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</si>
  <si>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</si>
  <si>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</si>
  <si>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</si>
  <si>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</si>
  <si>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</si>
  <si>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</si>
  <si>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</si>
  <si>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</si>
  <si>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</si>
  <si>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</si>
  <si>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</si>
  <si>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</si>
  <si>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</si>
  <si>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</si>
  <si>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</si>
  <si>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</si>
  <si>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</si>
  <si>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</si>
  <si>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</si>
  <si>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</si>
  <si>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</si>
  <si>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</si>
  <si>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</si>
  <si>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</si>
  <si>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</si>
  <si>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</si>
  <si>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</si>
  <si>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</si>
  <si>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</si>
  <si>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</si>
  <si>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</si>
  <si>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</si>
  <si>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</si>
  <si>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</si>
  <si>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</si>
  <si>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</si>
  <si>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</si>
  <si>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</si>
  <si>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</si>
  <si>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</si>
  <si>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</si>
  <si>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</si>
  <si>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</si>
  <si>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</si>
  <si>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</si>
  <si>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</si>
  <si>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</si>
  <si>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</si>
  <si>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</si>
  <si>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</si>
  <si>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</si>
  <si>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</si>
  <si>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</si>
  <si>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</si>
  <si>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</si>
  <si>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</si>
  <si>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</si>
  <si>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</si>
  <si>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</si>
  <si>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</si>
  <si>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</si>
  <si>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</si>
  <si>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</si>
  <si>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</si>
  <si>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</si>
  <si>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</si>
  <si>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</si>
  <si>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</si>
  <si>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</si>
  <si>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</si>
  <si>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</si>
  <si>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</si>
  <si>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</si>
  <si>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</si>
  <si>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</si>
  <si>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</si>
  <si>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</si>
  <si>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</si>
  <si>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</si>
  <si>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</si>
  <si>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</si>
  <si>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</si>
  <si>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</si>
  <si>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</si>
  <si>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</si>
  <si>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</si>
  <si>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</si>
  <si>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</si>
  <si>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</si>
  <si>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</si>
  <si>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</si>
  <si>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</si>
  <si>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</si>
  <si>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</si>
  <si>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</si>
  <si>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</si>
  <si>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</si>
  <si>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</si>
  <si>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</si>
  <si>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</si>
  <si>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</si>
  <si>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</si>
  <si>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</si>
  <si>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</si>
  <si>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</si>
  <si>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</si>
  <si>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</si>
  <si>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</si>
  <si>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</si>
  <si>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</si>
  <si>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</si>
  <si>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</si>
  <si>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</si>
  <si>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</si>
  <si>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</si>
  <si>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</si>
  <si>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</si>
  <si>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</si>
  <si>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</si>
  <si>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</si>
  <si>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</si>
  <si>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</si>
  <si>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</si>
  <si>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</si>
  <si>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</si>
  <si>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</si>
  <si>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</si>
  <si>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</si>
  <si>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</si>
  <si>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</si>
  <si>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</si>
  <si>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</si>
  <si>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</si>
  <si>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</si>
  <si>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</si>
  <si>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</si>
  <si>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</si>
  <si>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</si>
  <si>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</si>
  <si>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</si>
  <si>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</si>
  <si>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</si>
  <si>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</si>
  <si>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</si>
  <si>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</si>
  <si>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</si>
  <si>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</si>
  <si>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</si>
  <si>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</si>
  <si>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</si>
  <si>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</si>
  <si>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</si>
  <si>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</si>
  <si>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</si>
  <si>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</si>
  <si>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</si>
  <si>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</si>
  <si>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</si>
  <si>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</si>
  <si>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</si>
  <si>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</si>
  <si>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</si>
  <si>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</si>
  <si>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</si>
  <si>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</si>
  <si>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</si>
  <si>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</si>
  <si>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</si>
  <si>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</si>
  <si>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</si>
  <si>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</si>
  <si>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</si>
  <si>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</si>
  <si>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</si>
  <si>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</si>
  <si>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</si>
  <si>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</si>
  <si>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</si>
  <si>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</si>
  <si>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</si>
  <si>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</si>
  <si>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</si>
  <si>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</si>
  <si>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</si>
  <si>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</si>
  <si>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</si>
  <si>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</si>
  <si>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</si>
  <si>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</si>
  <si>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</si>
  <si>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</si>
  <si>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</si>
  <si>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</si>
  <si>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</si>
  <si>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</si>
  <si>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</si>
  <si>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</si>
  <si>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</si>
  <si>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</si>
  <si>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</si>
  <si>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</si>
  <si>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</si>
  <si>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</si>
  <si>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</si>
  <si>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</si>
  <si>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</si>
  <si>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</si>
  <si>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</si>
  <si>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</si>
  <si>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</si>
  <si>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</si>
  <si>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</si>
  <si>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</si>
  <si>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</si>
  <si>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</si>
  <si>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</si>
  <si>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</si>
  <si>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</si>
  <si>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</si>
  <si>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</si>
  <si>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</si>
  <si>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</si>
  <si>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</si>
  <si>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</si>
  <si>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</si>
  <si>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</si>
  <si>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</si>
  <si>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</si>
  <si>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</si>
  <si>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</si>
  <si>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</si>
  <si>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</si>
  <si>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</si>
  <si>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</si>
  <si>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</si>
  <si>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</si>
  <si>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</si>
  <si>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</si>
  <si>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</si>
  <si>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</si>
  <si>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</si>
  <si>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</si>
  <si>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</si>
  <si>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</si>
  <si>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</si>
  <si>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</si>
  <si>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</si>
  <si>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</si>
  <si>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</si>
  <si>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</si>
  <si>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</si>
  <si>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</si>
  <si>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</si>
  <si>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</si>
  <si>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</si>
  <si>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</si>
  <si>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</si>
  <si>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</si>
  <si>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</si>
  <si>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</si>
  <si>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</si>
  <si>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</si>
  <si>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</si>
  <si>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</si>
  <si>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</si>
  <si>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</si>
  <si>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</si>
  <si>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</si>
  <si>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</si>
  <si>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</si>
  <si>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</si>
  <si>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</si>
  <si>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</si>
  <si>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</si>
  <si>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</si>
  <si>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</si>
  <si>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</si>
  <si>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</si>
  <si>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</si>
  <si>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</si>
  <si>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</si>
  <si>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</si>
  <si>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</si>
  <si>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</si>
  <si>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</si>
  <si>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</si>
  <si>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</si>
  <si>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</si>
  <si>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</si>
  <si>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</si>
  <si>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</si>
  <si>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</si>
  <si>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</si>
  <si>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</si>
  <si>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</si>
  <si>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</si>
  <si>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</si>
  <si>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</si>
  <si>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</si>
  <si>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</si>
  <si>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</si>
  <si>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</si>
  <si>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</si>
  <si>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</si>
  <si>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</si>
  <si>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</si>
  <si>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</si>
  <si>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</si>
  <si>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</si>
  <si>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</si>
  <si>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</si>
  <si>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</si>
  <si>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</si>
  <si>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</si>
  <si>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</si>
  <si>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</si>
  <si>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</si>
  <si>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</si>
  <si>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</si>
  <si>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</si>
  <si>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</si>
  <si>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</si>
  <si>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</si>
  <si>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</si>
  <si>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</si>
  <si>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</si>
  <si>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</si>
  <si>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</si>
  <si>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</si>
  <si>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</si>
  <si>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</si>
  <si>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</si>
  <si>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</si>
  <si>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</si>
  <si>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</si>
  <si>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</si>
  <si>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</si>
  <si>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</si>
  <si>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</si>
  <si>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</si>
  <si>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</si>
  <si>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</si>
  <si>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</si>
  <si>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</si>
  <si>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</si>
  <si>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</si>
  <si>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</si>
  <si>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</si>
  <si>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</si>
  <si>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</si>
  <si>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</si>
  <si>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</si>
  <si>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</si>
  <si>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</si>
  <si>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</si>
  <si>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</si>
  <si>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</si>
  <si>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</si>
  <si>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</si>
  <si>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</si>
  <si>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</si>
  <si>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</si>
  <si>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</si>
  <si>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</si>
  <si>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</si>
  <si>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</si>
  <si>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</si>
  <si>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</si>
  <si>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</si>
  <si>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</si>
  <si>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</si>
  <si>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</si>
  <si>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</si>
  <si>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</si>
  <si>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</si>
  <si>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</si>
  <si>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</si>
  <si>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</si>
  <si>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</si>
  <si>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</si>
  <si>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</si>
  <si>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</si>
  <si>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</si>
  <si>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</si>
  <si>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</si>
  <si>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</si>
  <si>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</si>
  <si>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</si>
  <si>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</si>
  <si>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</si>
  <si>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</si>
  <si>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</si>
  <si>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</si>
  <si>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</si>
  <si>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</si>
  <si>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</si>
  <si>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</si>
  <si>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</si>
  <si>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</si>
  <si>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</si>
  <si>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</si>
  <si>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</si>
  <si>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</si>
  <si>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</si>
  <si>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</si>
  <si>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</si>
  <si>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</si>
  <si>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</si>
  <si>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</si>
  <si>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</si>
  <si>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</si>
  <si>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</si>
  <si>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</si>
  <si>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</si>
  <si>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</si>
  <si>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</si>
  <si>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</si>
  <si>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</si>
  <si>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</si>
  <si>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</si>
  <si>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</si>
  <si>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</si>
  <si>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</si>
  <si>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</si>
  <si>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</si>
  <si>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</si>
  <si>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</si>
  <si>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</si>
  <si>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</si>
  <si>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</si>
  <si>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</si>
  <si>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</si>
  <si>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</si>
  <si>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</si>
  <si>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</si>
  <si>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</si>
  <si>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</si>
  <si>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</si>
  <si>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</si>
  <si>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</si>
  <si>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</si>
  <si>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</si>
  <si>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</si>
  <si>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</si>
  <si>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</si>
  <si>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</si>
  <si>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</si>
  <si>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</si>
  <si>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</si>
  <si>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</si>
  <si>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</si>
  <si>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</si>
  <si>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</si>
  <si>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</si>
  <si>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</si>
  <si>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</si>
  <si>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</si>
  <si>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</si>
  <si>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</si>
  <si>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</si>
  <si>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</si>
  <si>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</si>
  <si>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</si>
  <si>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</si>
  <si>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</si>
  <si>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</si>
  <si>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</si>
  <si>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</si>
  <si>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</si>
  <si>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</si>
  <si>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</si>
  <si>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</si>
  <si>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</si>
  <si>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</si>
  <si>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</si>
  <si>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</si>
  <si>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</si>
  <si>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</si>
  <si>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</si>
  <si>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</si>
  <si>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</si>
  <si>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</si>
  <si>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</si>
  <si>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</si>
  <si>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</si>
  <si>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</si>
  <si>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</si>
  <si>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</si>
  <si>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</si>
  <si>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</si>
  <si>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</si>
  <si>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</si>
  <si>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</si>
  <si>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</si>
  <si>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</si>
  <si>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</si>
  <si>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</si>
  <si>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</si>
  <si>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</si>
  <si>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</si>
  <si>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</si>
  <si>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</si>
  <si>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</si>
  <si>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</si>
  <si>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</si>
  <si>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</si>
  <si>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</si>
  <si>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</si>
  <si>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</si>
  <si>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</si>
  <si>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</si>
  <si>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</si>
  <si>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</si>
  <si>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</si>
  <si>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</si>
  <si>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</si>
  <si>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</si>
  <si>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</si>
  <si>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</si>
  <si>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</si>
  <si>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</si>
  <si>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</si>
  <si>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</si>
  <si>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</si>
  <si>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</si>
  <si>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</si>
  <si>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</si>
  <si>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</si>
  <si>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</si>
  <si>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</si>
  <si>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</si>
  <si>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</si>
  <si>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</si>
  <si>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</si>
  <si>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</si>
  <si>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</si>
  <si>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</si>
  <si>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</si>
  <si>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</si>
  <si>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</si>
  <si>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</si>
  <si>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</si>
  <si>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</si>
  <si>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</si>
  <si>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</si>
  <si>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</si>
  <si>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</si>
  <si>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</si>
  <si>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</si>
  <si>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</si>
  <si>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</si>
  <si>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</si>
  <si>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</si>
  <si>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</si>
  <si>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</si>
  <si>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</si>
  <si>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</si>
  <si>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</si>
  <si>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</si>
  <si>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</si>
  <si>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</si>
  <si>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</si>
  <si>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</si>
  <si>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</si>
  <si>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</si>
  <si>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</si>
  <si>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</si>
  <si>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</si>
  <si>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</si>
  <si>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</si>
  <si>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</si>
  <si>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</si>
  <si>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</si>
  <si>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</si>
  <si>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</si>
  <si>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</si>
  <si>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</si>
  <si>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</si>
  <si>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</si>
  <si>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</si>
  <si>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</si>
  <si>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</si>
  <si>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</si>
  <si>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</si>
  <si>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</si>
  <si>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</si>
  <si>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</si>
  <si>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</si>
  <si>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</si>
  <si>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</si>
  <si>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</si>
  <si>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</si>
  <si>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</si>
  <si>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</si>
  <si>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</si>
  <si>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</si>
  <si>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</si>
  <si>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</si>
  <si>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</si>
  <si>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</si>
  <si>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</si>
  <si>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</si>
  <si>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</si>
  <si>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</si>
  <si>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</si>
  <si>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</si>
  <si>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</si>
  <si>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</si>
  <si>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</si>
  <si>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</si>
  <si>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</si>
  <si>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</si>
  <si>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</si>
  <si>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</si>
  <si>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</si>
  <si>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</si>
  <si>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</si>
  <si>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</si>
  <si>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</si>
  <si>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</si>
  <si>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</si>
  <si>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</si>
  <si>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</si>
  <si>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</si>
  <si>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</si>
  <si>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</si>
  <si>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</si>
  <si>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</si>
  <si>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</si>
  <si>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</si>
  <si>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</si>
  <si>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</si>
  <si>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</si>
  <si>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</si>
  <si>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</si>
  <si>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</si>
  <si>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</si>
  <si>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</si>
  <si>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</si>
  <si>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</si>
  <si>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</si>
  <si>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</si>
  <si>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</si>
  <si>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</si>
  <si>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</si>
  <si>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</si>
  <si>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</si>
  <si>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</si>
  <si>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</si>
  <si>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</si>
  <si>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</si>
  <si>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</si>
  <si>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</si>
  <si>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</si>
  <si>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</si>
  <si>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</si>
  <si>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</si>
  <si>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</si>
  <si>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</si>
  <si>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</si>
  <si>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</si>
  <si>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</si>
  <si>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</si>
  <si>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</si>
  <si>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</si>
  <si>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</si>
  <si>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</si>
  <si>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</si>
  <si>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</si>
  <si>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</si>
  <si>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</si>
  <si>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</si>
  <si>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</si>
  <si>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</si>
  <si>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</si>
  <si>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</si>
  <si>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</si>
  <si>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</si>
  <si>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</si>
  <si>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</si>
  <si>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</si>
  <si>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</si>
  <si>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</si>
  <si>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</si>
  <si>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</si>
  <si>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</si>
  <si>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</si>
  <si>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</si>
  <si>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</si>
  <si>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</si>
  <si>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</si>
  <si>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</si>
  <si>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</si>
  <si>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</si>
  <si>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</si>
  <si>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</si>
  <si>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</si>
  <si>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</si>
  <si>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</si>
  <si>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</si>
  <si>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</si>
  <si>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</si>
  <si>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</si>
  <si>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</si>
  <si>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</si>
  <si>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</si>
  <si>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</si>
  <si>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</si>
  <si>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</si>
  <si>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</si>
  <si>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</si>
  <si>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</si>
  <si>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</si>
  <si>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</si>
  <si>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</si>
  <si>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</si>
  <si>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</si>
  <si>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</si>
  <si>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</si>
  <si>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</si>
  <si>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</si>
  <si>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</si>
  <si>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</si>
  <si>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</si>
  <si>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</si>
  <si>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</si>
  <si>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</si>
  <si>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</si>
  <si>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</si>
  <si>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</si>
  <si>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</si>
  <si>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</si>
  <si>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</si>
  <si>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</si>
  <si>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</si>
  <si>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</si>
  <si>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</si>
  <si>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</si>
  <si>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</si>
  <si>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</si>
  <si>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</si>
  <si>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</si>
  <si>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</si>
  <si>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</si>
  <si>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</si>
  <si>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</si>
  <si>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</si>
  <si>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</si>
  <si>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</si>
  <si>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</si>
  <si>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</si>
  <si>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</si>
  <si>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</si>
  <si>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</si>
  <si>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</si>
  <si>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</si>
  <si>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</si>
  <si>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</si>
  <si>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</si>
  <si>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</si>
  <si>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</si>
  <si>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</si>
  <si>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</si>
  <si>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</si>
  <si>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</si>
  <si>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</si>
  <si>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</si>
  <si>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</si>
  <si>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</si>
  <si>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</si>
  <si>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</si>
  <si>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</si>
  <si>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</si>
  <si>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</si>
  <si>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</si>
  <si>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</si>
  <si>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</si>
  <si>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</si>
  <si>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</si>
  <si>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</si>
  <si>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</si>
  <si>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</si>
  <si>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</si>
  <si>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</si>
  <si>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</si>
  <si>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</si>
  <si>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</si>
  <si>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</si>
  <si>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</si>
  <si>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</si>
  <si>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</si>
  <si>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</si>
  <si>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</si>
  <si>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</si>
  <si>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</si>
  <si>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</si>
  <si>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</si>
  <si>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</si>
  <si>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</si>
  <si>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</si>
  <si>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</si>
  <si>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</si>
  <si>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</si>
  <si>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</si>
  <si>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</si>
  <si>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</si>
  <si>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</si>
  <si>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</si>
  <si>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</si>
  <si>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</si>
  <si>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</si>
  <si>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</si>
  <si>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</si>
  <si>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</si>
  <si>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</si>
  <si>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</si>
  <si>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</si>
  <si>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</si>
  <si>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</si>
  <si>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</si>
  <si>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</si>
  <si>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</si>
  <si>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</si>
  <si>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</si>
  <si>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</si>
  <si>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</si>
  <si>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</si>
  <si>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</si>
  <si>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</si>
  <si>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</si>
  <si>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</si>
  <si>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</si>
  <si>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</si>
  <si>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</si>
  <si>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</si>
  <si>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</si>
  <si>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</si>
  <si>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</si>
  <si>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</si>
  <si>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</si>
  <si>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</si>
  <si>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</si>
  <si>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</si>
  <si>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</si>
  <si>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</si>
  <si>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</si>
  <si>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</si>
  <si>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</si>
  <si>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</si>
  <si>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</si>
  <si>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</si>
  <si>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</si>
  <si>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</si>
  <si>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</si>
  <si>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</si>
  <si>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</si>
  <si>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</si>
  <si>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</si>
  <si>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</si>
  <si>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</si>
  <si>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</si>
  <si>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</si>
  <si>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</si>
  <si>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</si>
  <si>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</si>
  <si>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</si>
  <si>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</si>
  <si>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</si>
  <si>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</si>
  <si>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</si>
  <si>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</si>
  <si>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</si>
  <si>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</si>
  <si>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</si>
  <si>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</si>
  <si>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</si>
  <si>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</si>
  <si>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</si>
  <si>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</si>
  <si>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</si>
  <si>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</si>
  <si>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</si>
  <si>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</si>
  <si>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</si>
  <si>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</si>
  <si>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</si>
  <si>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</si>
  <si>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</si>
  <si>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</si>
  <si>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</si>
  <si>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</si>
  <si>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</si>
  <si>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</si>
  <si>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</si>
  <si>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</si>
  <si>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</si>
  <si>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</si>
  <si>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</si>
  <si>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</si>
  <si>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</si>
  <si>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</si>
  <si>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</si>
  <si>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</si>
  <si>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</si>
  <si>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</si>
  <si>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</si>
  <si>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</si>
  <si>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</si>
  <si>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</si>
  <si>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</si>
  <si>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</si>
  <si>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</si>
  <si>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</si>
  <si>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</si>
  <si>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</si>
  <si>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</si>
  <si>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</si>
  <si>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</si>
  <si>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</si>
  <si>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</si>
  <si>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</si>
  <si>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</si>
  <si>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</si>
  <si>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</si>
  <si>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</si>
  <si>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</si>
  <si>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</si>
  <si>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</si>
  <si>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</si>
  <si>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</si>
  <si>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</si>
  <si>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</si>
  <si>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</si>
  <si>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</si>
  <si>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</si>
  <si>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</si>
  <si>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</si>
  <si>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</si>
  <si>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</si>
  <si>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</si>
  <si>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</si>
  <si>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</si>
  <si>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</si>
  <si>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</si>
  <si>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</si>
  <si>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</si>
  <si>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</si>
  <si>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</si>
  <si>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</si>
  <si>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</si>
  <si>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</si>
  <si>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</si>
  <si>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</si>
  <si>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</si>
  <si>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</si>
  <si>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</si>
  <si>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</si>
  <si>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</si>
  <si>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</si>
  <si>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</si>
  <si>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</si>
  <si>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</si>
  <si>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</si>
  <si>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</si>
  <si>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</si>
  <si>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</si>
  <si>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</si>
  <si>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</si>
  <si>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</si>
  <si>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</si>
  <si>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</si>
  <si>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</si>
  <si>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</si>
  <si>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</si>
  <si>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</si>
  <si>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</si>
  <si>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</si>
  <si>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</si>
  <si>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</si>
  <si>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</si>
  <si>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</si>
  <si>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</si>
  <si>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</si>
  <si>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</si>
  <si>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</si>
  <si>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</si>
  <si>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</si>
  <si>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</si>
  <si>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</si>
  <si>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</si>
  <si>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</si>
  <si>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</si>
  <si>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</si>
  <si>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</si>
  <si>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</si>
  <si>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</si>
  <si>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</si>
  <si>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</si>
  <si>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</si>
  <si>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</si>
  <si>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</si>
  <si>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</si>
  <si>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</si>
  <si>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</si>
  <si>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</si>
  <si>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</si>
  <si>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</si>
  <si>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</si>
  <si>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</si>
  <si>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</si>
  <si>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</si>
  <si>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</si>
  <si>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</si>
  <si>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</si>
  <si>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</si>
  <si>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</si>
  <si>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</si>
  <si>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</si>
  <si>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</si>
  <si>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</si>
  <si>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</si>
  <si>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</si>
  <si>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</si>
  <si>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</si>
  <si>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</si>
  <si>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</si>
  <si>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</si>
  <si>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</si>
  <si>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</si>
  <si>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</si>
  <si>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</si>
  <si>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</si>
  <si>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</si>
  <si>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</si>
  <si>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</si>
  <si>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</si>
  <si>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</si>
  <si>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</si>
  <si>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</si>
  <si>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</si>
  <si>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</si>
  <si>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</si>
  <si>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</si>
  <si>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</si>
  <si>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</si>
  <si>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</si>
  <si>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</si>
  <si>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</si>
  <si>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</si>
  <si>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</si>
  <si>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</si>
  <si>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</si>
  <si>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</si>
  <si>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</si>
  <si>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</si>
  <si>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</si>
  <si>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</si>
  <si>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</si>
  <si>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</si>
  <si>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</si>
  <si>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</si>
  <si>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</si>
  <si>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</si>
  <si>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</si>
  <si>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</si>
  <si>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</si>
  <si>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</si>
  <si>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</si>
  <si>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</si>
  <si>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</si>
  <si>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</si>
  <si>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</si>
  <si>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</si>
  <si>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</si>
  <si>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</si>
  <si>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</si>
  <si>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</si>
  <si>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</si>
  <si>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</si>
  <si>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</si>
  <si>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</si>
  <si>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</si>
  <si>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</si>
  <si>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</si>
  <si>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</si>
  <si>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</si>
  <si>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</si>
  <si>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</si>
  <si>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</si>
  <si>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</si>
  <si>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</si>
  <si>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</si>
  <si>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</si>
  <si>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</si>
  <si>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</si>
  <si>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</si>
  <si>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</si>
  <si>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</si>
  <si>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</si>
  <si>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</si>
  <si>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</si>
  <si>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</si>
  <si>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</si>
  <si>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</si>
  <si>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</si>
  <si>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</si>
  <si>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</si>
  <si>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</si>
  <si>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</si>
  <si>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</si>
  <si>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</si>
  <si>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</si>
  <si>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</si>
  <si>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</si>
  <si>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</si>
  <si>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</si>
  <si>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</si>
  <si>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</si>
  <si>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</si>
  <si>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</si>
  <si>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</si>
  <si>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</si>
  <si>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</si>
  <si>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</si>
  <si>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</si>
  <si>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</si>
  <si>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</si>
  <si>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</si>
  <si>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</si>
  <si>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</si>
  <si>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</si>
  <si>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</si>
  <si>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</si>
  <si>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</si>
  <si>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</si>
  <si>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</si>
  <si>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</si>
  <si>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</si>
  <si>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</si>
  <si>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</si>
  <si>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</si>
  <si>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</si>
  <si>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</si>
  <si>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</si>
  <si>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</si>
  <si>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</si>
  <si>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</si>
  <si>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</si>
  <si>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</si>
  <si>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</si>
  <si>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</si>
  <si>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</si>
  <si>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</si>
  <si>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</si>
  <si>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</si>
  <si>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</si>
  <si>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</si>
  <si>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</si>
  <si>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</si>
  <si>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</si>
  <si>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</si>
  <si>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</si>
  <si>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</si>
  <si>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</si>
  <si>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</si>
  <si>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</si>
  <si>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</si>
  <si>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</si>
  <si>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</si>
  <si>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</si>
  <si>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</si>
  <si>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</si>
  <si>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</si>
  <si>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</si>
  <si>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</si>
  <si>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</si>
  <si>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</si>
  <si>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</si>
  <si>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</si>
  <si>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</si>
  <si>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</si>
  <si>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</si>
  <si>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</si>
  <si>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</si>
  <si>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</si>
  <si>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</si>
  <si>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</si>
  <si>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</si>
  <si>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</si>
  <si>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</si>
  <si>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</si>
  <si>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</si>
  <si>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</si>
  <si>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</si>
  <si>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</si>
  <si>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</si>
  <si>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</si>
  <si>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</si>
  <si>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</si>
  <si>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</si>
  <si>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</si>
  <si>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</si>
  <si>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</si>
  <si>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</si>
  <si>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</si>
  <si>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</si>
  <si>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</si>
  <si>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</si>
  <si>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</si>
  <si>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</si>
  <si>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</si>
  <si>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</si>
  <si>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</si>
  <si>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</si>
  <si>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</si>
  <si>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</si>
  <si>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</si>
  <si>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</si>
  <si>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</si>
  <si>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</si>
  <si>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</si>
  <si>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</si>
  <si>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</si>
  <si>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</si>
  <si>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</si>
  <si>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</si>
  <si>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</si>
  <si>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</si>
  <si>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</si>
  <si>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</si>
  <si>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</si>
  <si>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</si>
  <si>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</si>
  <si>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</si>
  <si>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</si>
  <si>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</si>
  <si>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</si>
  <si>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</si>
  <si>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</si>
  <si>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</si>
  <si>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</si>
  <si>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</si>
  <si>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</si>
  <si>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</si>
  <si>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</si>
  <si>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</si>
  <si>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</si>
  <si>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</si>
  <si>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</si>
  <si>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</si>
  <si>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</si>
  <si>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</si>
  <si>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</si>
  <si>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</si>
  <si>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</si>
  <si>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</si>
  <si>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</si>
  <si>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</si>
  <si>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</si>
  <si>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</si>
  <si>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</si>
  <si>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</si>
  <si>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</si>
  <si>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</si>
  <si>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</si>
  <si>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</si>
  <si>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</si>
  <si>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</si>
  <si>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</si>
  <si>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</si>
  <si>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</si>
  <si>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</si>
  <si>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</si>
  <si>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</si>
  <si>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</si>
  <si>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</si>
  <si>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</si>
  <si>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</si>
  <si>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</si>
  <si>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</si>
  <si>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</si>
  <si>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</si>
  <si>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</si>
  <si>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</si>
  <si>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</si>
  <si>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</si>
  <si>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</si>
  <si>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</si>
  <si>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</si>
  <si>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</si>
  <si>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</si>
  <si>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</si>
  <si>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</si>
  <si>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</si>
  <si>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</si>
  <si>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</si>
  <si>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</si>
  <si>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</si>
  <si>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</si>
  <si>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</si>
  <si>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</si>
  <si>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</si>
  <si>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</si>
  <si>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</si>
  <si>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</si>
  <si>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</si>
  <si>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</si>
  <si>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</si>
  <si>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</si>
  <si>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</si>
  <si>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</si>
  <si>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</si>
  <si>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</si>
  <si>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</si>
  <si>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</si>
  <si>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</si>
  <si>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</si>
  <si>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</si>
  <si>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</si>
  <si>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</si>
  <si>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</si>
  <si>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</si>
  <si>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</si>
  <si>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</si>
  <si>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</si>
  <si>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</si>
  <si>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</si>
  <si>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</si>
  <si>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</si>
  <si>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</si>
  <si>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</si>
  <si>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</si>
  <si>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</si>
  <si>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</si>
  <si>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</si>
  <si>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</si>
  <si>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</si>
  <si>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</si>
  <si>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</si>
  <si>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</si>
  <si>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</si>
  <si>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</si>
  <si>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</si>
  <si>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</si>
  <si>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</si>
  <si>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</si>
  <si>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</si>
  <si>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</si>
  <si>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</si>
  <si>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</si>
  <si>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</si>
  <si>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</si>
  <si>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</si>
  <si>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</si>
  <si>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</si>
  <si>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</si>
  <si>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</si>
  <si>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</si>
  <si>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</si>
  <si>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</si>
  <si>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</si>
  <si>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</si>
  <si>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</si>
  <si>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</si>
  <si>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</si>
  <si>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</si>
  <si>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</si>
  <si>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</si>
  <si>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</si>
  <si>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</si>
  <si>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</si>
  <si>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</si>
  <si>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</si>
  <si>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</si>
  <si>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</si>
  <si>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</si>
  <si>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</si>
  <si>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</si>
  <si>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</si>
  <si>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</si>
  <si>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</si>
  <si>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</si>
  <si>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</si>
  <si>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</si>
  <si>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</si>
  <si>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</si>
  <si>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</si>
  <si>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</si>
  <si>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</si>
  <si>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</si>
  <si>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</si>
  <si>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</si>
  <si>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</si>
  <si>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</si>
  <si>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</si>
  <si>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</si>
  <si>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</si>
  <si>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</si>
  <si>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</si>
  <si>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</si>
  <si>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</si>
  <si>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</si>
  <si>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</si>
  <si>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</si>
  <si>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</si>
  <si>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</si>
  <si>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</si>
  <si>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</si>
  <si>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</si>
  <si>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</si>
  <si>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</si>
  <si>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</si>
  <si>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</si>
  <si>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</si>
  <si>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</si>
  <si>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</si>
  <si>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</si>
  <si>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</si>
  <si>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</si>
  <si>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</si>
  <si>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</si>
  <si>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</si>
  <si>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</si>
  <si>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</si>
  <si>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</si>
  <si>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</si>
  <si>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</si>
  <si>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</si>
  <si>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</si>
  <si>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</si>
  <si>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</si>
  <si>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</si>
  <si>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</si>
  <si>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</si>
  <si>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</si>
  <si>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</si>
  <si>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</si>
  <si>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</si>
  <si>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</si>
  <si>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</si>
  <si>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</si>
  <si>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</si>
  <si>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</si>
  <si>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</si>
  <si>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</si>
  <si>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</si>
  <si>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</si>
  <si>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</si>
  <si>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</si>
  <si>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</si>
  <si>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</si>
  <si>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</si>
  <si>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</si>
  <si>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</si>
  <si>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</si>
  <si>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</si>
  <si>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</si>
  <si>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</si>
  <si>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</si>
  <si>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</si>
  <si>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</si>
  <si>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</si>
  <si>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</si>
  <si>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</si>
  <si>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</si>
  <si>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</si>
  <si>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</si>
  <si>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</si>
  <si>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</si>
  <si>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</si>
  <si>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</si>
  <si>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</si>
  <si>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</si>
  <si>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</si>
  <si>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</si>
  <si>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</si>
  <si>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</si>
  <si>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</si>
  <si>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</si>
  <si>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</si>
  <si>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</si>
  <si>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</si>
  <si>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</si>
  <si>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</si>
  <si>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</si>
  <si>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</si>
  <si>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</si>
  <si>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</si>
  <si>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</si>
  <si>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</si>
  <si>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</si>
  <si>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</si>
  <si>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</si>
  <si>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</si>
  <si>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</si>
  <si>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</si>
  <si>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</si>
  <si>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</si>
  <si>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</si>
  <si>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</si>
  <si>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</si>
  <si>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</si>
  <si>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</si>
  <si>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</si>
  <si>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</si>
  <si>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</si>
  <si>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</si>
  <si>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</si>
  <si>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</si>
  <si>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</si>
  <si>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</si>
  <si>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</si>
  <si>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</si>
  <si>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</si>
  <si>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</si>
  <si>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</si>
  <si>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</si>
  <si>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</si>
  <si>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</si>
  <si>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</si>
  <si>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</si>
  <si>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</si>
  <si>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</si>
  <si>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</si>
  <si>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</si>
  <si>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</si>
  <si>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</si>
  <si>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</si>
  <si>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</si>
  <si>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</si>
  <si>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</si>
  <si>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</si>
  <si>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</si>
  <si>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</si>
  <si>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</si>
  <si>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</si>
  <si>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</si>
  <si>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</si>
  <si>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</si>
  <si>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</si>
  <si>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</si>
  <si>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</si>
  <si>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</si>
  <si>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</si>
  <si>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</si>
  <si>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</si>
  <si>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</si>
  <si>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</si>
  <si>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</si>
  <si>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</si>
  <si>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</si>
  <si>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</si>
  <si>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</si>
  <si>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</si>
  <si>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</si>
  <si>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</si>
  <si>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</si>
  <si>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</si>
  <si>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</si>
  <si>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</si>
  <si>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</si>
  <si>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</si>
  <si>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</si>
  <si>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</si>
  <si>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</si>
  <si>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</si>
  <si>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</si>
  <si>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</si>
  <si>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</si>
  <si>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</si>
  <si>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</si>
  <si>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</si>
  <si>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</si>
  <si>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</si>
  <si>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</si>
  <si>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</si>
  <si>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</si>
  <si>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</si>
  <si>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</si>
  <si>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</si>
  <si>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</si>
  <si>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</si>
  <si>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</si>
  <si>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</si>
  <si>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</si>
  <si>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</si>
  <si>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</si>
  <si>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</si>
  <si>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</si>
  <si>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</si>
  <si>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</si>
  <si>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</si>
  <si>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</si>
  <si>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</si>
  <si>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</si>
  <si>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</si>
  <si>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</si>
  <si>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</si>
  <si>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</si>
  <si>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</si>
  <si>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</si>
  <si>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</si>
  <si>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</si>
  <si>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</si>
  <si>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</si>
  <si>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</si>
  <si>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</si>
  <si>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</si>
  <si>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</si>
  <si>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</si>
  <si>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</si>
  <si>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</si>
  <si>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</si>
  <si>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</si>
  <si>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</si>
  <si>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</si>
  <si>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</si>
  <si>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</si>
  <si>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</si>
  <si>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</si>
  <si>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</si>
  <si>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</si>
  <si>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</si>
  <si>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</si>
  <si>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</si>
  <si>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</si>
  <si>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</si>
  <si>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</si>
  <si>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</si>
  <si>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</si>
  <si>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</si>
  <si>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</si>
  <si>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</si>
  <si>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</si>
  <si>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</si>
  <si>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</si>
  <si>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</si>
  <si>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</si>
  <si>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</si>
  <si>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</si>
  <si>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</si>
  <si>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</si>
  <si>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</si>
  <si>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</si>
  <si>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</si>
  <si>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</si>
  <si>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</si>
  <si>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</si>
  <si>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</si>
  <si>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</si>
  <si>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</si>
  <si>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</si>
  <si>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</si>
  <si>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</si>
  <si>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</si>
  <si>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</si>
  <si>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</si>
  <si>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</si>
  <si>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</si>
  <si>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</si>
  <si>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</si>
  <si>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</si>
  <si>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</si>
  <si>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</si>
  <si>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</si>
  <si>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</si>
  <si>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</si>
  <si>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</si>
  <si>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</si>
  <si>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</si>
  <si>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</si>
  <si>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</si>
  <si>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</si>
  <si>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</si>
  <si>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</si>
  <si>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</si>
  <si>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</si>
  <si>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</si>
  <si>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</si>
  <si>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</si>
  <si>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</si>
  <si>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</si>
  <si>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</si>
  <si>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</si>
  <si>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</si>
  <si>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</si>
  <si>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</si>
  <si>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</si>
  <si>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</si>
  <si>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</si>
  <si>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</si>
  <si>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</si>
  <si>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</si>
  <si>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</si>
  <si>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</si>
  <si>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</si>
  <si>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</si>
  <si>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</si>
  <si>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</si>
  <si>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</si>
  <si>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</si>
  <si>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</si>
  <si>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</si>
  <si>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</si>
  <si>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</si>
  <si>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</si>
  <si>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</si>
  <si>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</si>
  <si>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</si>
  <si>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</si>
  <si>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</si>
  <si>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</si>
  <si>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</si>
  <si>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</si>
  <si>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</si>
  <si>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</si>
  <si>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</si>
  <si>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</si>
  <si>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</si>
  <si>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</si>
  <si>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</si>
  <si>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</si>
  <si>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</si>
  <si>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</si>
  <si>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</si>
  <si>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</si>
  <si>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</si>
  <si>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</si>
  <si>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</si>
  <si>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</si>
  <si>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</si>
  <si>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</si>
  <si>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</si>
  <si>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</si>
  <si>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</si>
  <si>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</si>
  <si>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</si>
  <si>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</si>
  <si>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</si>
  <si>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</si>
  <si>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</si>
  <si>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</si>
  <si>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</si>
  <si>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</si>
  <si>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</si>
  <si>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</si>
  <si>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</si>
  <si>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</si>
  <si>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</si>
  <si>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</si>
  <si>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</si>
  <si>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</si>
  <si>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</si>
  <si>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</si>
  <si>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</si>
  <si>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</si>
  <si>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</si>
  <si>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</si>
  <si>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</si>
  <si>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</si>
  <si>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</si>
  <si>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</si>
  <si>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</si>
  <si>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</si>
  <si>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</si>
  <si>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</si>
  <si>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</si>
  <si>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</si>
  <si>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</si>
  <si>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</si>
  <si>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</si>
  <si>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</si>
  <si>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</si>
  <si>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</si>
  <si>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</si>
  <si>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</si>
  <si>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</si>
  <si>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</si>
  <si>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</si>
  <si>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</si>
  <si>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</si>
  <si>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</si>
  <si>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</si>
  <si>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</si>
  <si>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</si>
  <si>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</si>
  <si>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</si>
  <si>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</si>
  <si>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</si>
  <si>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</si>
  <si>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</si>
  <si>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</si>
  <si>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</si>
  <si>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</si>
  <si>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</si>
  <si>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</si>
  <si>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</si>
  <si>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</si>
  <si>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</si>
  <si>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</si>
  <si>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</si>
  <si>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</si>
  <si>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</si>
  <si>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</si>
  <si>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</si>
  <si>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</si>
  <si>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</si>
  <si>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</si>
  <si>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</si>
  <si>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</si>
  <si>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</si>
  <si>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</si>
  <si>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</si>
  <si>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</si>
  <si>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</si>
  <si>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</si>
  <si>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</si>
  <si>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</si>
  <si>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</si>
  <si>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</si>
  <si>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</si>
  <si>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</si>
  <si>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</si>
  <si>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</si>
  <si>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</si>
  <si>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</si>
  <si>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</si>
  <si>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</si>
  <si>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</si>
  <si>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</si>
  <si>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</si>
  <si>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</si>
  <si>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</si>
  <si>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</si>
  <si>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</si>
  <si>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</si>
  <si>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</si>
  <si>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</si>
  <si>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</si>
  <si>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</si>
  <si>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</si>
  <si>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</si>
  <si>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</si>
  <si>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</si>
  <si>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</si>
  <si>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</si>
  <si>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</si>
  <si>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</si>
  <si>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</si>
  <si>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</si>
  <si>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</si>
  <si>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</si>
  <si>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</si>
  <si>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</si>
  <si>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</si>
  <si>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</si>
  <si>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</si>
  <si>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</si>
  <si>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</si>
  <si>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</si>
  <si>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</si>
  <si>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</si>
  <si>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</si>
  <si>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</si>
  <si>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</si>
  <si>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</si>
  <si>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</si>
  <si>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</si>
  <si>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</si>
  <si>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</si>
  <si>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</si>
  <si>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</si>
  <si>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</si>
  <si>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</si>
  <si>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</si>
  <si>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</si>
  <si>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</si>
  <si>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</si>
  <si>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</si>
  <si>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</si>
  <si>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</si>
  <si>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</si>
  <si>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</si>
  <si>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</si>
  <si>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</si>
  <si>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</si>
  <si>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</si>
  <si>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</si>
  <si>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</si>
  <si>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</si>
  <si>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</si>
  <si>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</si>
  <si>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</si>
  <si>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</si>
  <si>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</si>
  <si>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</si>
  <si>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</si>
  <si>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</si>
  <si>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</si>
  <si>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</si>
  <si>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</si>
  <si>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</si>
  <si>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</si>
  <si>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</si>
  <si>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</si>
  <si>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</si>
  <si>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</si>
  <si>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</si>
  <si>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</si>
  <si>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</si>
  <si>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</si>
  <si>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</si>
  <si>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</si>
  <si>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</si>
  <si>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</si>
  <si>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</si>
  <si>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</si>
  <si>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</si>
  <si>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</si>
  <si>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</si>
  <si>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</si>
  <si>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</si>
  <si>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</si>
  <si>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</si>
  <si>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</si>
  <si>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</si>
  <si>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</si>
  <si>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</si>
  <si>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</si>
  <si>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</si>
  <si>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</si>
  <si>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</si>
  <si>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</si>
  <si>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</si>
  <si>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</si>
  <si>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</si>
  <si>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</si>
  <si>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</si>
  <si>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</si>
  <si>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</si>
  <si>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</si>
  <si>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</si>
  <si>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</si>
  <si>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</si>
  <si>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</si>
  <si>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</si>
  <si>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</si>
  <si>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</si>
  <si>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</si>
  <si>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</si>
  <si>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</si>
  <si>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</si>
  <si>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</si>
  <si>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</si>
  <si>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</si>
  <si>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</si>
  <si>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</si>
  <si>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</si>
  <si>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</si>
  <si>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</si>
  <si>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</si>
  <si>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</si>
  <si>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</si>
  <si>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</si>
  <si>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</si>
  <si>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</si>
  <si>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</si>
  <si>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</si>
  <si>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</si>
  <si>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</si>
  <si>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</si>
  <si>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</si>
  <si>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</si>
  <si>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</si>
  <si>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</si>
  <si>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</si>
  <si>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</si>
  <si>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</si>
  <si>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</si>
  <si>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</si>
  <si>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</si>
  <si>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</si>
  <si>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</si>
  <si>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</si>
  <si>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</si>
  <si>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</si>
  <si>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</si>
  <si>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</si>
  <si>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</si>
  <si>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</si>
  <si>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</si>
  <si>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</si>
  <si>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</si>
  <si>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</si>
  <si>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</si>
  <si>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</si>
  <si>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</si>
  <si>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</si>
  <si>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</si>
  <si>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</si>
  <si>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</si>
  <si>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</si>
  <si>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</si>
  <si>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</si>
  <si>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</si>
  <si>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</si>
  <si>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</si>
  <si>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</si>
  <si>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</si>
  <si>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</si>
  <si>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</si>
  <si>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</si>
  <si>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</si>
  <si>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</si>
  <si>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</si>
  <si>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</si>
  <si>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</si>
  <si>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</si>
  <si>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</si>
  <si>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</si>
  <si>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</si>
  <si>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</si>
  <si>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</si>
  <si>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</si>
  <si>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</si>
  <si>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</si>
  <si>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</si>
  <si>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</si>
  <si>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</si>
  <si>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</si>
  <si>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</si>
  <si>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</si>
  <si>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</si>
  <si>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</si>
  <si>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</si>
  <si>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</si>
  <si>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</si>
  <si>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</si>
  <si>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</si>
  <si>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</si>
  <si>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</si>
  <si>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</si>
  <si>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</si>
  <si>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</si>
  <si>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</si>
  <si>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</si>
  <si>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</si>
  <si>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</si>
  <si>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</si>
  <si>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</si>
  <si>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</si>
  <si>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</si>
  <si>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</si>
  <si>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</si>
  <si>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</si>
  <si>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</si>
  <si>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</si>
  <si>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</si>
  <si>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</si>
  <si>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</si>
  <si>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</si>
  <si>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</si>
  <si>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</si>
  <si>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</si>
  <si>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</si>
  <si>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</si>
  <si>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</si>
  <si>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</si>
  <si>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</si>
  <si>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</si>
  <si>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</si>
  <si>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</si>
  <si>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</si>
  <si>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</si>
  <si>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</si>
  <si>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</si>
  <si>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</si>
  <si>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</si>
  <si>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</si>
  <si>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</si>
  <si>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</si>
  <si>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</si>
  <si>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</si>
  <si>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</si>
  <si>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</si>
  <si>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</si>
  <si>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</si>
  <si>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</si>
  <si>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</si>
  <si>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</si>
  <si>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</si>
  <si>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</si>
  <si>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</si>
  <si>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</si>
  <si>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</si>
  <si>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</si>
  <si>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</si>
  <si>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</si>
  <si>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</si>
  <si>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</si>
  <si>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</si>
  <si>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</si>
  <si>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</si>
  <si>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</si>
  <si>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</si>
  <si>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</si>
  <si>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</si>
  <si>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</si>
  <si>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</si>
  <si>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</si>
  <si>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</si>
  <si>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</si>
  <si>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</si>
  <si>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</si>
  <si>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</si>
  <si>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</si>
  <si>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</si>
  <si>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</si>
  <si>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</si>
  <si>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</si>
  <si>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</si>
  <si>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</si>
  <si>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</si>
  <si>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</si>
  <si>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</si>
  <si>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</si>
  <si>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</si>
  <si>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</si>
  <si>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</si>
  <si>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</si>
  <si>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</si>
  <si>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</si>
  <si>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</si>
  <si>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</si>
  <si>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</si>
  <si>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</si>
  <si>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</si>
  <si>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</si>
  <si>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</si>
  <si>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</si>
  <si>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</si>
  <si>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</si>
  <si>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</si>
  <si>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</si>
  <si>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</si>
  <si>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</si>
  <si>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</si>
  <si>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</si>
  <si>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</si>
  <si>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</si>
  <si>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</si>
  <si>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</si>
  <si>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</si>
  <si>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</si>
  <si>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</si>
  <si>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</si>
  <si>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</si>
  <si>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</si>
  <si>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</si>
  <si>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</si>
  <si>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</si>
  <si>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</si>
  <si>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</si>
  <si>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</si>
  <si>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</si>
  <si>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</si>
  <si>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</si>
  <si>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</si>
  <si>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</si>
  <si>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</si>
  <si>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</si>
  <si>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</si>
  <si>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</si>
  <si>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</si>
  <si>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</si>
  <si>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</si>
  <si>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</si>
  <si>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</si>
  <si>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</si>
  <si>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</si>
  <si>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</si>
  <si>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</si>
  <si>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</si>
  <si>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</si>
  <si>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</si>
  <si>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</si>
  <si>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</si>
  <si>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</si>
  <si>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</si>
  <si>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</si>
  <si>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</si>
  <si>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</si>
  <si>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</si>
  <si>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</si>
  <si>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</si>
  <si>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</si>
  <si>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</si>
  <si>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</si>
  <si>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</si>
  <si>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</si>
  <si>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</si>
  <si>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</si>
  <si>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</si>
  <si>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</si>
  <si>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</si>
  <si>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</si>
  <si>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</si>
  <si>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</si>
  <si>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</si>
  <si>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</si>
  <si>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</si>
  <si>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</si>
  <si>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</si>
  <si>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</si>
  <si>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</si>
  <si>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</si>
  <si>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</si>
  <si>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</si>
  <si>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</si>
  <si>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</si>
  <si>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</si>
  <si>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</si>
  <si>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</si>
  <si>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</si>
  <si>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</si>
  <si>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</si>
  <si>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</si>
  <si>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</si>
  <si>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</si>
  <si>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</si>
  <si>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</si>
  <si>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</si>
  <si>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</si>
  <si>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</si>
  <si>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</si>
  <si>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</si>
  <si>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</si>
  <si>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</si>
  <si>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</si>
  <si>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</si>
  <si>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</si>
  <si>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</si>
  <si>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</si>
  <si>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</si>
  <si>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</si>
  <si>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</si>
  <si>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</si>
  <si>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</si>
  <si>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</si>
  <si>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</si>
  <si>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</si>
  <si>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</si>
  <si>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</si>
  <si>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</si>
  <si>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</si>
  <si>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</si>
  <si>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</si>
  <si>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</si>
  <si>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</si>
  <si>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</si>
  <si>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</si>
  <si>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</si>
  <si>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</si>
  <si>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</si>
  <si>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</si>
  <si>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</si>
  <si>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</si>
  <si>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</si>
  <si>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</si>
  <si>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</si>
  <si>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</si>
  <si>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</si>
  <si>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</si>
  <si>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</si>
  <si>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</si>
  <si>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</si>
  <si>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</si>
  <si>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</si>
  <si>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</si>
  <si>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</si>
  <si>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</si>
  <si>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</si>
  <si>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</si>
  <si>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</si>
  <si>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</si>
  <si>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</si>
  <si>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</si>
  <si>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</si>
  <si>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</si>
  <si>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</si>
  <si>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</si>
  <si>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</si>
  <si>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</si>
  <si>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</si>
  <si>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</si>
  <si>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</si>
  <si>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</si>
  <si>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</si>
  <si>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</si>
  <si>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</si>
  <si>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</si>
  <si>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</si>
  <si>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</si>
  <si>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</si>
  <si>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</si>
  <si>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</si>
  <si>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</si>
  <si>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</si>
  <si>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</si>
  <si>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</si>
  <si>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</si>
  <si>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</si>
  <si>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</si>
  <si>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</si>
  <si>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</si>
  <si>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</si>
  <si>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</si>
  <si>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</si>
  <si>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</si>
  <si>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</si>
  <si>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</si>
  <si>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</si>
  <si>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</si>
  <si>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</si>
  <si>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</si>
  <si>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</si>
  <si>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</si>
  <si>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</si>
  <si>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</si>
  <si>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</si>
  <si>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</si>
  <si>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</si>
  <si>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</si>
  <si>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</si>
  <si>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</si>
  <si>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</si>
  <si>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</si>
  <si>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</si>
  <si>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</si>
  <si>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</si>
  <si>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</si>
  <si>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</si>
  <si>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</si>
  <si>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</si>
  <si>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</si>
  <si>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</si>
  <si>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</si>
  <si>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</si>
  <si>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</si>
  <si>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</si>
  <si>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</si>
  <si>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</si>
  <si>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</si>
  <si>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</si>
  <si>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</si>
  <si>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</si>
  <si>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</si>
  <si>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</si>
  <si>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</si>
  <si>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</si>
  <si>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</si>
  <si>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</si>
  <si>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</si>
  <si>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</si>
  <si>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</si>
  <si>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</si>
  <si>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</si>
  <si>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</si>
  <si>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</si>
  <si>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</si>
  <si>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</si>
  <si>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</si>
  <si>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</si>
  <si>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</si>
  <si>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</si>
  <si>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</si>
  <si>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</si>
  <si>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</si>
  <si>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</si>
  <si>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</si>
  <si>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</si>
  <si>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</si>
  <si>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</si>
  <si>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</si>
  <si>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</si>
  <si>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</si>
  <si>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</si>
  <si>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</si>
  <si>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</si>
  <si>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</si>
  <si>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</si>
  <si>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</si>
  <si>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</si>
  <si>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</si>
  <si>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</si>
  <si>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</si>
  <si>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</si>
  <si>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</si>
  <si>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</si>
  <si>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</si>
  <si>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</si>
  <si>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</si>
  <si>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</si>
  <si>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</si>
  <si>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</si>
  <si>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</si>
  <si>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</si>
  <si>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</si>
  <si>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</si>
  <si>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</si>
  <si>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</si>
  <si>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</si>
  <si>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</si>
  <si>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</si>
  <si>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</si>
  <si>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</si>
  <si>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</si>
  <si>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</si>
  <si>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</si>
  <si>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</si>
  <si>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</si>
  <si>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</si>
  <si>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</si>
  <si>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</si>
  <si>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</si>
  <si>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</si>
  <si>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</si>
  <si>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</si>
  <si>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</si>
  <si>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</si>
  <si>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</si>
  <si>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</si>
  <si>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</si>
  <si>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</si>
  <si>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</si>
  <si>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</si>
  <si>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</si>
  <si>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</si>
  <si>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</si>
  <si>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</si>
  <si>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</si>
  <si>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</si>
  <si>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</si>
  <si>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</si>
  <si>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</si>
  <si>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</si>
  <si>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</si>
  <si>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</si>
  <si>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</si>
  <si>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</si>
  <si>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</si>
  <si>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</si>
  <si>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</si>
  <si>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</si>
  <si>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</si>
  <si>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</si>
  <si>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</si>
  <si>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</si>
  <si>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</si>
  <si>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</si>
  <si>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</si>
  <si>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</si>
  <si>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</si>
  <si>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</si>
  <si>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</si>
  <si>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</si>
  <si>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</si>
  <si>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</si>
  <si>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</si>
  <si>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</si>
  <si>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</si>
  <si>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</si>
  <si>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</si>
  <si>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</si>
  <si>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</si>
  <si>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</si>
  <si>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</si>
  <si>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</si>
  <si>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</si>
  <si>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</si>
  <si>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</si>
  <si>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</si>
  <si>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</si>
  <si>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</si>
  <si>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</si>
  <si>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</si>
  <si>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</si>
  <si>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</si>
  <si>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</si>
  <si>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</si>
  <si>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</si>
  <si>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</si>
  <si>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</si>
  <si>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</si>
  <si>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</si>
  <si>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</si>
  <si>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</si>
  <si>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</si>
  <si>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</si>
  <si>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</si>
  <si>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</si>
  <si>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</si>
  <si>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</si>
  <si>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</si>
  <si>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</si>
  <si>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</si>
  <si>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</si>
  <si>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</si>
  <si>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</si>
  <si>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</si>
  <si>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</si>
  <si>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</si>
  <si>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</si>
  <si>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</si>
  <si>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</si>
  <si>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</si>
  <si>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</si>
  <si>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</si>
  <si>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</si>
  <si>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</si>
  <si>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</si>
  <si>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</si>
  <si>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</si>
  <si>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</si>
  <si>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</si>
  <si>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</si>
  <si>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</si>
  <si>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</si>
  <si>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</si>
  <si>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</si>
  <si>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</si>
  <si>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</si>
  <si>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</si>
  <si>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</si>
  <si>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</si>
  <si>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</si>
  <si>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</si>
  <si>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</si>
  <si>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</si>
  <si>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</si>
  <si>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</si>
  <si>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</si>
  <si>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</si>
  <si>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</si>
  <si>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</si>
  <si>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</si>
  <si>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</si>
  <si>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</si>
  <si>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</si>
  <si>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</si>
  <si>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</si>
  <si>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</si>
  <si>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</si>
  <si>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</si>
  <si>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</si>
  <si>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</si>
  <si>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</si>
  <si>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</si>
  <si>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</si>
  <si>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</si>
  <si>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</si>
  <si>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</si>
  <si>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</si>
  <si>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</si>
  <si>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</si>
  <si>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</si>
  <si>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</si>
  <si>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</si>
  <si>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</si>
  <si>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</si>
  <si>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</si>
  <si>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</si>
  <si>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</si>
  <si>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</si>
  <si>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</si>
  <si>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</si>
  <si>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</si>
  <si>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</si>
  <si>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</si>
  <si>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</si>
  <si>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</si>
  <si>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</si>
  <si>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</si>
  <si>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</si>
  <si>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</si>
  <si>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</si>
  <si>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</si>
  <si>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</si>
  <si>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</si>
  <si>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</si>
  <si>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</si>
  <si>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</si>
  <si>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</si>
  <si>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</si>
  <si>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</si>
  <si>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</si>
  <si>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</si>
  <si>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</si>
  <si>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</si>
  <si>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</si>
  <si>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</si>
  <si>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</si>
  <si>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</si>
  <si>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</si>
  <si>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</si>
  <si>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</si>
  <si>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</si>
  <si>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</si>
  <si>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</si>
  <si>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</si>
  <si>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</si>
  <si>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</si>
  <si>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</si>
  <si>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</si>
  <si>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</si>
  <si>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</si>
  <si>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</si>
  <si>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</si>
  <si>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</si>
  <si>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</si>
  <si>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</si>
  <si>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</si>
  <si>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</si>
  <si>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</si>
  <si>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</si>
  <si>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</si>
  <si>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</si>
  <si>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</si>
  <si>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</si>
  <si>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</si>
  <si>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</si>
  <si>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</si>
  <si>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</si>
  <si>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</si>
  <si>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</si>
  <si>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</si>
  <si>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</si>
  <si>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</si>
  <si>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</si>
  <si>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</si>
  <si>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</si>
  <si>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</si>
  <si>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</si>
  <si>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</si>
  <si>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</si>
  <si>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</si>
  <si>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</si>
  <si>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</si>
  <si>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</si>
  <si>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</si>
  <si>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</si>
  <si>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</si>
  <si>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</si>
  <si>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</si>
  <si>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</si>
  <si>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</si>
  <si>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</si>
  <si>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</si>
  <si>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</si>
  <si>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</si>
  <si>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</si>
  <si>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</si>
  <si>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</si>
  <si>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</si>
  <si>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</si>
  <si>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</si>
  <si>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</si>
  <si>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</si>
  <si>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</si>
  <si>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</si>
  <si>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</si>
  <si>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</si>
  <si>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</si>
  <si>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</si>
  <si>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</si>
  <si>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</si>
  <si>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</si>
  <si>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</si>
  <si>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</si>
  <si>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</si>
  <si>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</si>
  <si>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</si>
  <si>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</si>
  <si>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</si>
  <si>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</si>
  <si>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</si>
  <si>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</si>
  <si>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</si>
  <si>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</si>
  <si>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</si>
  <si>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</si>
  <si>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</si>
  <si>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</si>
  <si>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</si>
  <si>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</si>
  <si>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</si>
  <si>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</si>
  <si>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</si>
  <si>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</si>
  <si>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</si>
  <si>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</si>
  <si>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</si>
  <si>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</si>
  <si>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</si>
  <si>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</si>
  <si>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</si>
  <si>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</si>
  <si>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</si>
  <si>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</si>
  <si>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</si>
  <si>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</si>
  <si>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</si>
  <si>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</si>
  <si>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</si>
  <si>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</si>
  <si>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</si>
  <si>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</si>
  <si>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</si>
  <si>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</si>
  <si>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</si>
  <si>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</si>
  <si>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</si>
  <si>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</si>
  <si>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</si>
  <si>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</si>
  <si>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</si>
  <si>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</si>
  <si>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</si>
  <si>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</si>
  <si>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</si>
  <si>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</si>
  <si>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</si>
  <si>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</si>
  <si>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</si>
  <si>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</si>
  <si>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</si>
  <si>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</si>
  <si>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</si>
  <si>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</si>
  <si>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</si>
  <si>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</si>
  <si>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</si>
  <si>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</si>
  <si>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</si>
  <si>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</si>
  <si>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</si>
  <si>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</si>
  <si>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</si>
  <si>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</si>
  <si>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</si>
  <si>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</si>
  <si>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</si>
  <si>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</si>
  <si>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</si>
  <si>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</si>
  <si>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</si>
  <si>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</si>
  <si>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</si>
  <si>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</si>
  <si>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</si>
  <si>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</si>
  <si>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</si>
  <si>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</si>
  <si>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</si>
  <si>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</si>
  <si>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</si>
  <si>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</si>
  <si>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</si>
  <si>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</si>
  <si>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</si>
  <si>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</si>
  <si>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</si>
  <si>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</si>
  <si>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</si>
  <si>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</si>
  <si>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</si>
  <si>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</si>
  <si>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</si>
  <si>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</si>
  <si>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</si>
  <si>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</si>
  <si>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</si>
  <si>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</si>
  <si>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</si>
  <si>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</si>
  <si>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</si>
  <si>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</si>
  <si>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</si>
  <si>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</si>
  <si>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</si>
  <si>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</si>
  <si>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</si>
  <si>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</si>
  <si>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</si>
  <si>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</si>
  <si>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</si>
  <si>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</si>
  <si>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</si>
  <si>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</si>
  <si>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</si>
  <si>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</si>
  <si>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</si>
  <si>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</si>
  <si>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</si>
  <si>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</si>
  <si>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</si>
  <si>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</si>
  <si>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</si>
  <si>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</si>
  <si>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</si>
  <si>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</si>
  <si>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</si>
  <si>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</si>
  <si>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</si>
  <si>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</si>
  <si>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</si>
  <si>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</si>
  <si>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</si>
  <si>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</si>
  <si>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</si>
  <si>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</si>
  <si>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</si>
  <si>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</si>
  <si>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</si>
  <si>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</si>
  <si>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</si>
  <si>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</si>
  <si>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</si>
  <si>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</si>
  <si>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</si>
  <si>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</si>
  <si>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</si>
  <si>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</si>
  <si>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</si>
  <si>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</si>
  <si>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</si>
  <si>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</si>
  <si>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</si>
  <si>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</si>
  <si>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</si>
  <si>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</si>
  <si>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</si>
  <si>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</si>
  <si>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</si>
  <si>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</si>
  <si>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</si>
  <si>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</si>
  <si>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</si>
  <si>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</si>
  <si>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</si>
  <si>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</si>
  <si>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</si>
  <si>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</si>
  <si>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</si>
  <si>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</si>
  <si>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</si>
  <si>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</si>
  <si>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</si>
  <si>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</si>
  <si>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</si>
  <si>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</si>
  <si>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</si>
  <si>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</si>
  <si>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</si>
  <si>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</si>
  <si>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</si>
  <si>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</si>
  <si>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</si>
  <si>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</si>
  <si>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</si>
  <si>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</si>
  <si>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</si>
  <si>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</si>
  <si>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</si>
  <si>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</si>
  <si>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</si>
  <si>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</si>
  <si>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</si>
  <si>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</si>
  <si>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</si>
  <si>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</si>
  <si>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</si>
  <si>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</si>
  <si>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</si>
  <si>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</si>
  <si>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</si>
  <si>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</si>
  <si>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</si>
  <si>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</si>
  <si>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</si>
  <si>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</si>
  <si>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</si>
  <si>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</si>
  <si>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</si>
  <si>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</si>
  <si>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</si>
  <si>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</si>
  <si>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</si>
  <si>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</si>
  <si>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</si>
  <si>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</si>
  <si>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</si>
  <si>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</si>
  <si>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</si>
  <si>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</si>
  <si>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</si>
  <si>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</si>
  <si>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</si>
  <si>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</si>
  <si>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</si>
  <si>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</si>
  <si>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</si>
  <si>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</si>
  <si>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</si>
  <si>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</si>
  <si>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</si>
  <si>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</si>
  <si>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</si>
  <si>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</si>
  <si>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</si>
  <si>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</si>
  <si>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</si>
  <si>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</si>
  <si>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</si>
  <si>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</si>
  <si>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</si>
  <si>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</si>
  <si>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</si>
  <si>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</si>
  <si>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</si>
  <si>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</si>
  <si>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</si>
  <si>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</si>
  <si>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</si>
  <si>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</si>
  <si>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</si>
  <si>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</si>
  <si>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</si>
  <si>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</si>
  <si>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</si>
  <si>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</si>
  <si>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</si>
  <si>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</si>
  <si>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</si>
  <si>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</si>
  <si>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</si>
  <si>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</si>
  <si>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</si>
  <si>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</si>
  <si>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</si>
  <si>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</si>
  <si>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</si>
  <si>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</si>
  <si>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</si>
  <si>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</si>
  <si>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</si>
  <si>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</si>
  <si>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</si>
  <si>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</si>
  <si>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</si>
  <si>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</si>
  <si>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</si>
  <si>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</si>
  <si>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</si>
  <si>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</si>
  <si>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</si>
  <si>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</si>
  <si>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</si>
  <si>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</si>
  <si>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</si>
  <si>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</si>
  <si>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</si>
  <si>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</si>
  <si>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</si>
  <si>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</si>
  <si>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</si>
  <si>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</si>
  <si>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</si>
  <si>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</si>
  <si>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</si>
  <si>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</si>
  <si>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</si>
  <si>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</si>
  <si>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</si>
  <si>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</si>
  <si>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</si>
  <si>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</si>
  <si>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</si>
  <si>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</si>
  <si>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</si>
  <si>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</si>
  <si>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</si>
  <si>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</si>
  <si>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</si>
  <si>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</si>
  <si>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</si>
  <si>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</si>
  <si>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</si>
  <si>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</si>
  <si>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</si>
  <si>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</si>
  <si>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</si>
  <si>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</si>
  <si>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</si>
  <si>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</si>
  <si>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</si>
  <si>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</si>
  <si>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</si>
  <si>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</si>
  <si>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</si>
  <si>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</si>
  <si>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</si>
  <si>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</si>
  <si>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</si>
  <si>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</si>
  <si>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</si>
  <si>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</si>
  <si>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</si>
  <si>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</si>
  <si>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</si>
  <si>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</si>
  <si>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</si>
  <si>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</si>
  <si>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</si>
  <si>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</si>
  <si>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</si>
  <si>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</si>
  <si>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</si>
  <si>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</si>
  <si>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</si>
  <si>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</si>
  <si>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</si>
  <si>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</si>
  <si>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</si>
  <si>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</si>
  <si>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</si>
  <si>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</si>
  <si>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</si>
  <si>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</si>
  <si>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</si>
  <si>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</si>
  <si>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</si>
  <si>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</si>
  <si>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</si>
  <si>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</si>
  <si>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</si>
  <si>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</si>
  <si>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</si>
  <si>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</si>
  <si>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</si>
  <si>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</si>
  <si>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</si>
  <si>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</si>
  <si>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</si>
  <si>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</si>
  <si>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</si>
  <si>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</si>
  <si>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</si>
  <si>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</si>
  <si>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</si>
  <si>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</si>
  <si>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</si>
  <si>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</si>
  <si>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</si>
  <si>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</si>
  <si>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</si>
  <si>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</si>
  <si>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</si>
  <si>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</si>
  <si>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</si>
  <si>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</si>
  <si>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</si>
  <si>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</si>
  <si>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</si>
  <si>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</si>
  <si>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</si>
  <si>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</si>
  <si>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</si>
  <si>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</si>
  <si>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</si>
  <si>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</si>
  <si>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</si>
  <si>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</si>
  <si>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</si>
  <si>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</si>
  <si>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</si>
  <si>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</si>
  <si>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</si>
  <si>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</si>
  <si>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</si>
  <si>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</si>
  <si>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</si>
  <si>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</si>
  <si>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</si>
  <si>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</si>
  <si>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</si>
  <si>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</si>
  <si>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</si>
  <si>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</si>
  <si>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</si>
  <si>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</si>
  <si>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</si>
  <si>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</si>
  <si>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</si>
  <si>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</si>
  <si>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</si>
  <si>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</si>
  <si>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</si>
  <si>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</si>
  <si>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</si>
  <si>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</si>
  <si>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</si>
  <si>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</si>
  <si>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</si>
  <si>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</si>
  <si>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</si>
  <si>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</si>
  <si>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</si>
  <si>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</si>
  <si>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</si>
  <si>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</si>
  <si>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</si>
  <si>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</si>
  <si>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</si>
  <si>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</si>
  <si>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</si>
  <si>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</si>
  <si>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</si>
  <si>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</si>
  <si>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</si>
  <si>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</si>
  <si>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</si>
  <si>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</si>
  <si>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</si>
  <si>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</si>
  <si>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</si>
  <si>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</si>
  <si>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</si>
  <si>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</si>
  <si>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</si>
  <si>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</si>
  <si>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</si>
  <si>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</si>
  <si>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</si>
  <si>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</si>
  <si>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</si>
  <si>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</si>
  <si>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</si>
  <si>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</si>
  <si>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</si>
  <si>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</si>
  <si>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</si>
  <si>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</si>
  <si>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</si>
  <si>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</si>
  <si>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</si>
  <si>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</si>
  <si>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</si>
  <si>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</si>
  <si>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</si>
  <si>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</si>
  <si>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</si>
  <si>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</si>
  <si>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</si>
  <si>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</si>
  <si>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</si>
  <si>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</si>
  <si>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</si>
  <si>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</si>
  <si>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</si>
  <si>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</si>
  <si>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</si>
  <si>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</si>
  <si>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</si>
  <si>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</si>
  <si>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</si>
  <si>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</si>
  <si>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</si>
  <si>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</si>
  <si>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</si>
  <si>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</si>
  <si>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</si>
  <si>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</si>
  <si>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</si>
  <si>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</si>
  <si>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</si>
  <si>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</si>
  <si>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</si>
  <si>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</si>
  <si>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</si>
  <si>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</si>
  <si>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</si>
  <si>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</si>
  <si>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</si>
  <si>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</si>
  <si>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</si>
  <si>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</si>
  <si>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</si>
  <si>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</si>
  <si>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</si>
  <si>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</si>
  <si>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</si>
  <si>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</si>
  <si>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</si>
  <si>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</si>
  <si>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</si>
  <si>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</si>
  <si>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</si>
  <si>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</si>
  <si>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</si>
  <si>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</si>
  <si>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</si>
  <si>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</si>
  <si>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</si>
  <si>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</si>
  <si>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</si>
  <si>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</si>
  <si>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</si>
  <si>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</si>
  <si>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</si>
  <si>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</si>
  <si>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</si>
  <si>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</si>
  <si>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</si>
  <si>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</si>
  <si>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</si>
  <si>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</si>
  <si>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</si>
  <si>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</si>
  <si>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</si>
  <si>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</si>
  <si>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</si>
  <si>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</si>
  <si>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</si>
  <si>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</si>
  <si>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</si>
  <si>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</si>
  <si>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</si>
  <si>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</si>
  <si>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</si>
  <si>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</si>
  <si>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</si>
  <si>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</si>
  <si>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</si>
  <si>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</si>
  <si>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</si>
  <si>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</si>
  <si>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</si>
  <si>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</si>
  <si>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</si>
  <si>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</si>
  <si>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</si>
  <si>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</si>
  <si>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</si>
  <si>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</si>
  <si>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</si>
  <si>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</si>
  <si>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</si>
  <si>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</si>
  <si>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</si>
  <si>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</si>
  <si>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</si>
  <si>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</si>
  <si>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</si>
  <si>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</si>
  <si>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</si>
  <si>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</si>
  <si>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</si>
  <si>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</si>
  <si>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</si>
  <si>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</si>
  <si>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</si>
  <si>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</si>
  <si>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</si>
  <si>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</si>
  <si>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</si>
  <si>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</si>
  <si>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</si>
  <si>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</si>
  <si>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</si>
  <si>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</si>
  <si>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</si>
  <si>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</si>
  <si>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</si>
  <si>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</si>
  <si>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</si>
  <si>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</si>
  <si>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</si>
  <si>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</si>
  <si>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</si>
  <si>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</si>
  <si>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</si>
  <si>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</si>
  <si>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</si>
  <si>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</si>
  <si>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</si>
  <si>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</si>
  <si>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</si>
  <si>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</si>
  <si>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</si>
  <si>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</si>
  <si>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</si>
  <si>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</si>
  <si>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</si>
  <si>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</si>
  <si>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</si>
  <si>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</si>
  <si>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</si>
  <si>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</si>
  <si>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</si>
  <si>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</si>
  <si>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</si>
  <si>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</si>
  <si>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</si>
  <si>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</si>
  <si>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</si>
  <si>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</si>
  <si>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</si>
  <si>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</si>
  <si>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</si>
  <si>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</si>
  <si>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</si>
  <si>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</si>
  <si>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</si>
  <si>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</si>
  <si>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</si>
  <si>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</si>
  <si>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</si>
  <si>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</si>
  <si>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</si>
  <si>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</si>
  <si>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</si>
  <si>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</si>
  <si>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</si>
  <si>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</si>
  <si>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</si>
  <si>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</si>
  <si>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</si>
  <si>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</si>
  <si>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</si>
  <si>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</si>
  <si>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</si>
  <si>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</si>
  <si>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</si>
  <si>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</si>
  <si>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</si>
  <si>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</si>
  <si>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</si>
  <si>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</si>
  <si>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</si>
  <si>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</si>
  <si>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</si>
  <si>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</si>
  <si>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</si>
  <si>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</si>
  <si>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</si>
  <si>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</si>
  <si>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</si>
  <si>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</si>
  <si>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</si>
  <si>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</si>
  <si>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</si>
  <si>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</si>
  <si>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</si>
  <si>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</si>
  <si>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</si>
  <si>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</si>
  <si>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</si>
  <si>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</si>
  <si>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</si>
  <si>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</si>
  <si>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</si>
  <si>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</si>
  <si>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</si>
  <si>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</si>
  <si>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</si>
  <si>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</si>
  <si>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</si>
  <si>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</si>
  <si>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</si>
  <si>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</si>
  <si>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</si>
  <si>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</si>
  <si>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</si>
  <si>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</si>
  <si>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</si>
  <si>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</si>
  <si>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</si>
  <si>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</si>
  <si>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</si>
  <si>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</si>
  <si>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</si>
  <si>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</si>
  <si>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</si>
  <si>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</si>
  <si>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</si>
  <si>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</si>
  <si>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</si>
  <si>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</si>
  <si>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</si>
  <si>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</si>
  <si>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</si>
  <si>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</si>
  <si>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</si>
  <si>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</si>
  <si>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</si>
  <si>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</si>
  <si>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</si>
  <si>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</si>
  <si>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</si>
  <si>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</si>
  <si>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</si>
  <si>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</si>
  <si>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</si>
  <si>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</si>
  <si>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</si>
  <si>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</si>
  <si>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</si>
  <si>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</si>
  <si>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</si>
  <si>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</si>
  <si>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</si>
  <si>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</si>
  <si>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</si>
  <si>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</si>
  <si>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</si>
  <si>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</si>
  <si>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</si>
  <si>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</si>
  <si>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</si>
  <si>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</si>
  <si>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</si>
  <si>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</si>
  <si>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</si>
  <si>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</si>
  <si>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</si>
  <si>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</si>
  <si>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</si>
  <si>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</si>
  <si>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</si>
  <si>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</si>
  <si>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</si>
  <si>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</si>
  <si>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</si>
  <si>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</si>
  <si>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</si>
  <si>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</si>
  <si>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</si>
  <si>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</si>
  <si>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</si>
  <si>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</si>
  <si>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</si>
  <si>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</si>
  <si>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</si>
  <si>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</si>
  <si>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</si>
  <si>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</si>
  <si>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</si>
  <si>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</si>
  <si>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</si>
  <si>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</si>
  <si>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</si>
  <si>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</si>
  <si>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</si>
  <si>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</si>
  <si>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</si>
  <si>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</si>
  <si>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</si>
  <si>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</si>
  <si>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</si>
  <si>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</si>
  <si>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</si>
  <si>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</si>
  <si>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</si>
  <si>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</si>
  <si>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</si>
  <si>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</si>
  <si>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</si>
  <si>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</si>
  <si>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</si>
  <si>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</si>
  <si>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</si>
  <si>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</si>
  <si>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</si>
  <si>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</si>
  <si>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</si>
  <si>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</si>
  <si>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</si>
  <si>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</si>
  <si>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</si>
  <si>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</si>
  <si>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</si>
  <si>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</si>
  <si>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</si>
  <si>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</si>
  <si>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</si>
  <si>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</si>
  <si>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</si>
  <si>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</si>
  <si>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</si>
  <si>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</si>
  <si>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</si>
  <si>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</si>
  <si>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</si>
  <si>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</si>
  <si>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</si>
  <si>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</si>
  <si>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</si>
  <si>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</si>
  <si>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</si>
  <si>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</si>
  <si>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</si>
  <si>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</si>
  <si>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</si>
  <si>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</si>
  <si>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</si>
  <si>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</si>
  <si>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</si>
  <si>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</si>
  <si>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</si>
  <si>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</si>
  <si>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</si>
  <si>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</si>
  <si>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</si>
  <si>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</si>
  <si>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</si>
  <si>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</si>
  <si>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</si>
  <si>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</si>
  <si>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</si>
  <si>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</si>
  <si>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</si>
  <si>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</si>
  <si>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</si>
  <si>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</si>
  <si>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</si>
  <si>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</si>
  <si>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</si>
  <si>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</si>
  <si>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</si>
  <si>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</si>
  <si>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</si>
  <si>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</si>
  <si>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</si>
  <si>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</si>
  <si>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</si>
  <si>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</si>
  <si>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</si>
  <si>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</si>
  <si>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</si>
  <si>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</si>
  <si>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</si>
  <si>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</si>
  <si>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</si>
  <si>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</si>
  <si>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</si>
  <si>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</si>
  <si>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</si>
  <si>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</si>
  <si>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</si>
  <si>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</si>
  <si>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</si>
  <si>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</si>
  <si>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</si>
  <si>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</si>
  <si>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</si>
  <si>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</si>
  <si>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</si>
  <si>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</si>
  <si>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</si>
  <si>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</si>
  <si>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</si>
  <si>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</si>
  <si>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</si>
  <si>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</si>
  <si>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</si>
  <si>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</si>
  <si>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</si>
  <si>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</si>
  <si>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</si>
  <si>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</si>
  <si>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</si>
  <si>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</si>
  <si>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</si>
  <si>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</si>
  <si>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</si>
  <si>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</si>
  <si>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</si>
  <si>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</si>
  <si>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</si>
  <si>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</si>
  <si>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</si>
  <si>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</si>
  <si>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</si>
  <si>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</si>
  <si>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</si>
  <si>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</si>
  <si>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</si>
  <si>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</si>
  <si>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</si>
  <si>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</si>
  <si>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</si>
  <si>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</si>
  <si>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</si>
  <si>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</si>
  <si>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</si>
  <si>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</si>
  <si>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</si>
  <si>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</si>
  <si>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</si>
  <si>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</si>
  <si>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</si>
  <si>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</si>
  <si>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</si>
  <si>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</si>
  <si>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</si>
  <si>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</si>
  <si>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</si>
  <si>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</si>
  <si>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</si>
  <si>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</si>
  <si>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</si>
  <si>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</si>
  <si>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</si>
  <si>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</si>
  <si>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</si>
  <si>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</si>
  <si>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</si>
  <si>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</si>
  <si>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</si>
  <si>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</si>
  <si>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</si>
  <si>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</si>
  <si>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</si>
  <si>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</si>
  <si>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</si>
  <si>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</si>
  <si>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</si>
  <si>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</si>
  <si>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</si>
  <si>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</si>
  <si>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</si>
  <si>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</si>
  <si>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</si>
  <si>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</si>
  <si>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</si>
  <si>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</si>
  <si>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</si>
  <si>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</si>
  <si>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</si>
  <si>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</si>
  <si>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</si>
  <si>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</si>
  <si>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</si>
  <si>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</si>
  <si>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</si>
  <si>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</si>
  <si>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</si>
  <si>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</si>
  <si>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</si>
  <si>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</si>
  <si>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</si>
  <si>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</si>
  <si>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</si>
  <si>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</si>
  <si>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</si>
  <si>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</si>
  <si>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</si>
  <si>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</si>
  <si>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</si>
  <si>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</si>
  <si>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</si>
  <si>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</si>
  <si>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</si>
  <si>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</si>
  <si>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</si>
  <si>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</si>
  <si>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</si>
  <si>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</si>
  <si>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</si>
  <si>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</si>
  <si>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</si>
  <si>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</si>
  <si>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</si>
  <si>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</si>
  <si>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</si>
  <si>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</si>
  <si>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</si>
  <si>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</si>
  <si>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</si>
  <si>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</si>
  <si>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</si>
  <si>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</si>
  <si>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</si>
  <si>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</si>
  <si>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</si>
  <si>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</si>
  <si>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</si>
  <si>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</si>
  <si>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</si>
  <si>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</si>
  <si>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</si>
  <si>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</si>
  <si>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</si>
  <si>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</si>
  <si>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</si>
  <si>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</si>
  <si>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</si>
  <si>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</si>
  <si>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</si>
  <si>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</si>
  <si>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</si>
  <si>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</si>
  <si>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</si>
  <si>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</si>
  <si>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</si>
  <si>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</si>
  <si>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</si>
  <si>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</si>
  <si>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</si>
  <si>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</si>
  <si>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</si>
  <si>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</si>
  <si>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</si>
  <si>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</si>
  <si>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</si>
  <si>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</si>
  <si>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</si>
  <si>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</si>
  <si>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</si>
  <si>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</si>
  <si>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</si>
  <si>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</si>
  <si>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</si>
  <si>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</si>
  <si>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</si>
  <si>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</si>
  <si>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</si>
  <si>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</si>
  <si>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</si>
  <si>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</si>
  <si>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</si>
  <si>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</si>
  <si>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</si>
  <si>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</si>
  <si>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</si>
  <si>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</si>
  <si>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</si>
  <si>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</si>
  <si>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</si>
  <si>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</si>
  <si>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</si>
  <si>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</si>
  <si>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</si>
  <si>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</si>
  <si>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</si>
  <si>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</si>
  <si>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</si>
  <si>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</si>
  <si>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</si>
  <si>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</si>
  <si>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</si>
  <si>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</si>
  <si>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</si>
  <si>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</si>
  <si>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</si>
  <si>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</si>
  <si>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</si>
  <si>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</si>
  <si>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</si>
  <si>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</si>
  <si>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</si>
  <si>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</si>
  <si>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</si>
  <si>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</si>
  <si>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</si>
  <si>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</si>
  <si>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</si>
  <si>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</si>
  <si>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</si>
  <si>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</si>
  <si>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</si>
  <si>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</si>
  <si>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</si>
  <si>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</si>
  <si>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</si>
  <si>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</si>
  <si>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</si>
  <si>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</si>
  <si>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</si>
  <si>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</si>
  <si>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</si>
  <si>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</si>
  <si>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</si>
  <si>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</si>
  <si>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</si>
  <si>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</si>
  <si>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</si>
  <si>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</si>
  <si>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</si>
  <si>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</si>
  <si>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</si>
  <si>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</si>
  <si>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</si>
  <si>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</si>
  <si>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</si>
  <si>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</si>
  <si>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</si>
  <si>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</si>
  <si>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</si>
  <si>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</si>
  <si>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</si>
  <si>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</si>
  <si>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</si>
  <si>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</si>
  <si>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</si>
  <si>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</si>
  <si>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</si>
  <si>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</si>
  <si>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</si>
  <si>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</si>
  <si>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</si>
  <si>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</si>
  <si>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</si>
  <si>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</si>
  <si>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</si>
  <si>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</si>
  <si>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</si>
  <si>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</si>
  <si>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</si>
  <si>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</si>
  <si>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</si>
  <si>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</si>
  <si>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</si>
  <si>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</si>
  <si>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</si>
  <si>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</si>
  <si>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</si>
  <si>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</si>
  <si>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</si>
  <si>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</si>
  <si>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</si>
  <si>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</si>
  <si>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</si>
  <si>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</si>
  <si>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</si>
  <si>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</si>
  <si>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</si>
  <si>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</si>
  <si>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</si>
  <si>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</si>
  <si>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</si>
  <si>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</si>
  <si>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</si>
  <si>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</si>
  <si>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</si>
  <si>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</si>
  <si>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</si>
  <si>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</si>
  <si>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</si>
  <si>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</si>
  <si>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</si>
  <si>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</si>
  <si>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</si>
  <si>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</si>
  <si>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</si>
  <si>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</si>
  <si>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</si>
  <si>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</si>
  <si>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</si>
  <si>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</si>
  <si>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</si>
  <si>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</si>
  <si>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</si>
  <si>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</si>
  <si>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</si>
  <si>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</si>
  <si>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</si>
  <si>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</si>
  <si>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</si>
  <si>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</si>
  <si>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</si>
  <si>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</si>
  <si>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</si>
  <si>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</si>
  <si>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</si>
  <si>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</si>
  <si>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</si>
  <si>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</si>
  <si>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</si>
  <si>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</si>
  <si>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</si>
  <si>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</si>
  <si>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</si>
  <si>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</si>
  <si>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</si>
  <si>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</si>
  <si>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</si>
  <si>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</si>
  <si>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</si>
  <si>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</si>
  <si>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</si>
  <si>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</si>
  <si>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</si>
  <si>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</si>
  <si>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</si>
  <si>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</si>
  <si>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</si>
  <si>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</si>
  <si>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</si>
  <si>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</si>
  <si>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</si>
  <si>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</si>
  <si>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</si>
  <si>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</si>
  <si>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</si>
  <si>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</si>
  <si>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</si>
  <si>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</si>
  <si>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</si>
  <si>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</si>
  <si>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</si>
  <si>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</si>
  <si>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</si>
  <si>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</si>
  <si>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</si>
  <si>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</si>
  <si>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</si>
  <si>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</si>
  <si>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</si>
  <si>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</si>
  <si>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</si>
  <si>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</si>
  <si>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</si>
  <si>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</si>
  <si>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</si>
  <si>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</si>
  <si>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</si>
  <si>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</si>
  <si>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</si>
  <si>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</si>
  <si>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</si>
  <si>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</si>
  <si>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</si>
  <si>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</si>
  <si>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</si>
  <si>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</si>
  <si>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</si>
  <si>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</si>
  <si>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</si>
  <si>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</si>
  <si>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</si>
  <si>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</si>
  <si>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</si>
  <si>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</si>
  <si>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</si>
  <si>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</si>
  <si>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</si>
  <si>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</si>
  <si>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</si>
  <si>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</si>
  <si>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</si>
  <si>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</si>
  <si>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</si>
  <si>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</si>
  <si>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</si>
  <si>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</si>
  <si>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</si>
  <si>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</si>
  <si>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</si>
  <si>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</si>
  <si>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</si>
  <si>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</si>
  <si>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</si>
  <si>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</si>
  <si>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</si>
  <si>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</si>
  <si>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</si>
  <si>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</si>
  <si>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</si>
  <si>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</si>
  <si>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</si>
  <si>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</si>
  <si>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</si>
  <si>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</si>
  <si>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</si>
  <si>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</si>
  <si>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</si>
  <si>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</si>
  <si>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</si>
  <si>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</si>
  <si>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</si>
  <si>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</si>
  <si>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</si>
  <si>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</si>
  <si>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</si>
  <si>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</si>
  <si>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</si>
  <si>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</si>
  <si>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</si>
  <si>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</si>
  <si>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</si>
  <si>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</si>
  <si>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</si>
  <si>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</si>
  <si>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</si>
  <si>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</si>
  <si>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</si>
  <si>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</si>
  <si>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</si>
  <si>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</si>
  <si>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</si>
  <si>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</si>
  <si>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</si>
  <si>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</si>
  <si>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</si>
  <si>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</si>
  <si>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</si>
  <si>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</si>
  <si>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</si>
  <si>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</si>
  <si>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</si>
  <si>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</si>
  <si>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</si>
  <si>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</si>
  <si>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</si>
  <si>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</si>
  <si>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</si>
  <si>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</si>
  <si>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</si>
  <si>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</si>
  <si>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</si>
  <si>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</si>
  <si>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</si>
  <si>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</si>
  <si>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</si>
  <si>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</si>
  <si>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</si>
  <si>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</si>
  <si>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</si>
  <si>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</si>
  <si>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</si>
  <si>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</si>
  <si>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</si>
  <si>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</si>
  <si>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</si>
  <si>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</si>
  <si>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</si>
  <si>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</si>
  <si>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</si>
  <si>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</si>
  <si>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</si>
  <si>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</si>
  <si>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</si>
  <si>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</si>
  <si>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</si>
  <si>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</si>
  <si>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</si>
  <si>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</si>
  <si>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</si>
  <si>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</si>
  <si>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</si>
  <si>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</si>
  <si>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</si>
  <si>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</si>
  <si>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</si>
  <si>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</si>
  <si>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</si>
  <si>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</si>
  <si>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</si>
  <si>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</si>
  <si>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</si>
  <si>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</si>
  <si>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</si>
  <si>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</si>
  <si>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</si>
  <si>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</si>
  <si>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</si>
  <si>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</si>
  <si>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</si>
  <si>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</si>
  <si>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</si>
  <si>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</si>
  <si>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</si>
  <si>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</si>
  <si>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</si>
  <si>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</si>
  <si>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</si>
  <si>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</si>
  <si>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</si>
  <si>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</si>
  <si>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</si>
  <si>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</si>
  <si>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</si>
  <si>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</si>
  <si>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</si>
  <si>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</si>
  <si>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</si>
  <si>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</si>
  <si>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</si>
  <si>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</si>
  <si>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</si>
  <si>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</si>
  <si>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</si>
  <si>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</si>
  <si>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</si>
  <si>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</si>
  <si>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</si>
  <si>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</si>
  <si>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</si>
  <si>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</si>
  <si>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</si>
  <si>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</si>
  <si>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</si>
  <si>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</si>
  <si>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</si>
  <si>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</si>
  <si>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</si>
  <si>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</si>
  <si>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</si>
  <si>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</si>
  <si>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</si>
  <si>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</si>
  <si>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</si>
  <si>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</si>
  <si>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</si>
  <si>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</si>
  <si>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</si>
  <si>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</si>
  <si>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</si>
  <si>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</si>
  <si>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</si>
  <si>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</si>
  <si>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</si>
  <si>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</si>
  <si>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</si>
  <si>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</si>
  <si>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</si>
  <si>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</si>
  <si>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</si>
  <si>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</si>
  <si>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</si>
  <si>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</si>
  <si>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</si>
  <si>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</si>
  <si>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</si>
  <si>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</si>
  <si>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</si>
  <si>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</si>
  <si>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</si>
  <si>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</si>
  <si>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</si>
  <si>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</si>
  <si>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</si>
  <si>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</si>
  <si>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</si>
  <si>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</si>
  <si>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</si>
  <si>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</si>
  <si>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</si>
  <si>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</si>
  <si>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</si>
  <si>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</si>
  <si>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</si>
  <si>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</si>
  <si>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</si>
  <si>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</si>
  <si>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</si>
  <si>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</si>
  <si>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</si>
  <si>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</si>
  <si>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</si>
  <si>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</si>
  <si>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</si>
  <si>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</si>
  <si>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</si>
  <si>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</si>
  <si>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</si>
  <si>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</si>
  <si>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</si>
  <si>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</si>
  <si>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</si>
  <si>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</si>
  <si>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</si>
  <si>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</si>
  <si>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</si>
  <si>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</si>
  <si>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</si>
  <si>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</si>
  <si>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</si>
  <si>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</si>
  <si>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</si>
  <si>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</si>
  <si>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</si>
  <si>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</si>
  <si>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</si>
  <si>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</si>
  <si>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</si>
  <si>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</si>
  <si>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</si>
  <si>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</si>
  <si>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</si>
  <si>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</si>
  <si>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</si>
  <si>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</si>
  <si>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</si>
  <si>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</si>
  <si>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</si>
  <si>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</si>
  <si>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</si>
  <si>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</si>
  <si>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</si>
  <si>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</si>
  <si>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</si>
  <si>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</si>
  <si>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</si>
  <si>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</si>
  <si>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</si>
  <si>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</si>
  <si>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</si>
  <si>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</si>
  <si>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</si>
  <si>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</si>
  <si>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</si>
  <si>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</si>
  <si>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</si>
  <si>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</si>
  <si>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</si>
  <si>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</si>
  <si>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</si>
  <si>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</si>
  <si>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</si>
  <si>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</si>
  <si>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</si>
  <si>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</si>
  <si>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</si>
  <si>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</si>
  <si>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</si>
  <si>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</si>
  <si>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</si>
  <si>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</si>
  <si>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</si>
  <si>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</si>
  <si>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</si>
  <si>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</si>
  <si>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</si>
  <si>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</si>
  <si>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</si>
  <si>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</si>
  <si>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</si>
  <si>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</si>
  <si>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</si>
  <si>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</si>
  <si>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</si>
  <si>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</si>
  <si>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</si>
  <si>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</si>
  <si>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</si>
  <si>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</si>
  <si>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</si>
  <si>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</si>
  <si>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</si>
  <si>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</si>
  <si>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</si>
  <si>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</si>
  <si>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</si>
  <si>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</si>
  <si>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</si>
  <si>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</si>
  <si>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</si>
  <si>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</si>
  <si>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</si>
  <si>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</si>
  <si>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</si>
  <si>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</si>
  <si>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</si>
  <si>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</si>
  <si>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</si>
  <si>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</si>
  <si>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</si>
  <si>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</si>
  <si>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</si>
  <si>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</si>
  <si>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</si>
  <si>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</si>
  <si>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</si>
  <si>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</si>
  <si>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</si>
  <si>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</si>
  <si>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</si>
  <si>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</si>
  <si>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</si>
  <si>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</si>
  <si>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</si>
  <si>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</si>
  <si>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</si>
  <si>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</si>
  <si>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</si>
  <si>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</si>
  <si>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</si>
  <si>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</si>
  <si>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</si>
  <si>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</si>
  <si>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</si>
  <si>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</si>
  <si>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</si>
  <si>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</si>
  <si>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</si>
  <si>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</si>
  <si>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</si>
  <si>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</si>
  <si>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</si>
  <si>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</si>
  <si>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</si>
  <si>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</si>
  <si>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</si>
  <si>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</si>
  <si>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</si>
  <si>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</si>
  <si>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</si>
  <si>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</si>
  <si>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</si>
  <si>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</si>
  <si>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</si>
  <si>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</si>
  <si>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</si>
  <si>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</si>
  <si>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</si>
  <si>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</si>
  <si>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</si>
  <si>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</si>
  <si>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</si>
  <si>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</si>
  <si>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</si>
  <si>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</si>
  <si>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</si>
  <si>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</si>
  <si>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</si>
  <si>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</si>
  <si>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</si>
  <si>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</si>
  <si>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</si>
  <si>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</si>
  <si>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</si>
  <si>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</si>
  <si>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</si>
  <si>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</si>
  <si>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</si>
  <si>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</si>
  <si>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</si>
  <si>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</si>
  <si>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</si>
  <si>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</si>
  <si>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</si>
  <si>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</si>
  <si>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</si>
  <si>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</si>
  <si>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</si>
  <si>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</si>
  <si>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</si>
  <si>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</si>
  <si>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</si>
  <si>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</si>
  <si>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</si>
  <si>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</si>
  <si>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</si>
  <si>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</si>
  <si>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</si>
  <si>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</si>
  <si>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</si>
  <si>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</si>
  <si>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</si>
  <si>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</si>
  <si>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</si>
  <si>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</si>
  <si>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</si>
  <si>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</si>
  <si>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</si>
  <si>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</si>
  <si>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</si>
  <si>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</si>
  <si>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</si>
  <si>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</si>
  <si>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</si>
  <si>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</si>
  <si>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</si>
  <si>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</si>
  <si>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</si>
  <si>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</si>
  <si>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</si>
  <si>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</si>
  <si>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</si>
  <si>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</si>
  <si>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</si>
  <si>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</si>
  <si>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</si>
  <si>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</si>
  <si>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</si>
  <si>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</si>
  <si>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</si>
  <si>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</si>
  <si>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</si>
  <si>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</si>
  <si>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</si>
  <si>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</si>
  <si>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</si>
  <si>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</si>
  <si>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</si>
  <si>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</si>
  <si>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</si>
  <si>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</si>
  <si>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</si>
  <si>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</si>
  <si>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</si>
  <si>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</si>
  <si>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</si>
  <si>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</si>
  <si>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</si>
  <si>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</si>
  <si>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</si>
  <si>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</si>
  <si>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</si>
  <si>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</si>
  <si>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</si>
  <si>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</si>
  <si>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</si>
  <si>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</si>
  <si>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</si>
  <si>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</si>
  <si>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</si>
  <si>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</si>
  <si>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</si>
  <si>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</si>
  <si>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</si>
  <si>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</si>
  <si>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</si>
  <si>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</si>
  <si>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</si>
  <si>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</si>
  <si>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</si>
  <si>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</si>
  <si>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</si>
  <si>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</si>
  <si>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</si>
  <si>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</si>
  <si>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</si>
  <si>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</si>
  <si>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</si>
  <si>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</si>
  <si>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</si>
  <si>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</si>
  <si>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</si>
  <si>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</si>
  <si>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</si>
  <si>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</si>
  <si>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</si>
  <si>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</si>
  <si>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</si>
  <si>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</si>
  <si>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</si>
  <si>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</si>
  <si>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</si>
  <si>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</si>
  <si>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</si>
  <si>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</si>
  <si>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</si>
  <si>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</si>
  <si>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</si>
  <si>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</si>
  <si>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</si>
  <si>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</si>
  <si>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</si>
  <si>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</si>
  <si>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</si>
  <si>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</si>
  <si>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</si>
  <si>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</si>
  <si>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</si>
  <si>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</si>
  <si>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</si>
  <si>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</si>
  <si>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</si>
  <si>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</si>
  <si>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</si>
  <si>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</si>
  <si>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</si>
  <si>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</si>
  <si>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</si>
  <si>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</si>
  <si>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</si>
  <si>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</si>
  <si>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</si>
  <si>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</si>
  <si>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</si>
  <si>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</si>
  <si>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</si>
  <si>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</si>
  <si>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</si>
  <si>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</si>
  <si>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</si>
  <si>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</si>
  <si>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</si>
  <si>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</si>
  <si>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</si>
  <si>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</si>
  <si>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</si>
  <si>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</si>
  <si>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</si>
  <si>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</si>
  <si>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</si>
  <si>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</si>
  <si>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</si>
  <si>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</si>
  <si>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</si>
  <si>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</si>
  <si>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</si>
  <si>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</si>
  <si>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</si>
  <si>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</si>
  <si>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</si>
  <si>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</si>
  <si>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</si>
  <si>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</si>
  <si>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</si>
  <si>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</si>
  <si>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</si>
  <si>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</si>
  <si>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</si>
  <si>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</si>
  <si>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</si>
  <si>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</si>
  <si>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</si>
  <si>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</si>
  <si>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</si>
  <si>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</si>
  <si>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</si>
  <si>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</si>
  <si>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</si>
  <si>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</si>
  <si>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</si>
  <si>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</si>
  <si>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</si>
  <si>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</si>
  <si>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</si>
  <si>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</si>
  <si>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</si>
  <si>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</si>
  <si>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</si>
  <si>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</si>
  <si>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</si>
  <si>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</si>
  <si>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</si>
  <si>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</si>
  <si>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</si>
  <si>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</si>
  <si>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</si>
  <si>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</si>
  <si>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</si>
  <si>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</si>
  <si>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</si>
  <si>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</si>
  <si>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</si>
  <si>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</si>
  <si>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</si>
  <si>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</si>
  <si>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</si>
  <si>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</si>
  <si>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</si>
  <si>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</si>
  <si>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</si>
  <si>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</si>
  <si>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</si>
  <si>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</si>
  <si>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</si>
  <si>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</si>
  <si>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</si>
  <si>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</si>
  <si>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</si>
  <si>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</si>
  <si>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</si>
  <si>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</si>
  <si>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</si>
  <si>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</si>
  <si>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</si>
  <si>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</si>
  <si>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</si>
  <si>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</si>
  <si>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</si>
  <si>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</si>
  <si>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</si>
  <si>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</si>
  <si>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</si>
  <si>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</si>
  <si>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</si>
  <si>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</si>
  <si>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</si>
  <si>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</si>
  <si>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</si>
  <si>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</si>
  <si>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</si>
  <si>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</si>
  <si>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</si>
  <si>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</si>
  <si>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</si>
  <si>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</si>
  <si>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</si>
  <si>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</si>
  <si>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</si>
  <si>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</si>
  <si>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</si>
  <si>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</si>
  <si>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</si>
  <si>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</si>
  <si>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</si>
  <si>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</si>
  <si>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</si>
  <si>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</si>
  <si>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</si>
  <si>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</si>
  <si>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</si>
  <si>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</si>
  <si>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</si>
  <si>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</si>
  <si>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</si>
  <si>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</si>
  <si>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</si>
  <si>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</si>
  <si>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</si>
  <si>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</si>
  <si>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</si>
  <si>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</si>
  <si>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</si>
  <si>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</si>
  <si>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</si>
  <si>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</si>
  <si>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</si>
  <si>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</si>
  <si>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</si>
  <si>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</si>
  <si>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</si>
  <si>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</si>
  <si>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</si>
  <si>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</si>
  <si>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</si>
  <si>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</si>
  <si>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</si>
  <si>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</si>
  <si>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</si>
  <si>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</si>
  <si>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</si>
  <si>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</si>
  <si>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</si>
  <si>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</si>
  <si>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</si>
  <si>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</si>
  <si>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</si>
  <si>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</si>
  <si>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</si>
  <si>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</si>
  <si>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</si>
  <si>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</si>
  <si>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</si>
  <si>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</si>
  <si>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</si>
  <si>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</si>
  <si>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</si>
  <si>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</si>
  <si>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</si>
  <si>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</si>
  <si>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</si>
  <si>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</si>
  <si>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</si>
  <si>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</si>
  <si>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</si>
  <si>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</si>
  <si>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</si>
  <si>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</si>
  <si>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</si>
  <si>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</si>
  <si>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</si>
  <si>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</si>
  <si>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</si>
  <si>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</si>
  <si>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</si>
  <si>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</si>
  <si>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</si>
  <si>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</si>
  <si>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</si>
  <si>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</si>
  <si>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</si>
  <si>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</si>
  <si>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</si>
  <si>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</si>
  <si>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</si>
  <si>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</si>
  <si>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</si>
  <si>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</si>
  <si>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</si>
  <si>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</si>
  <si>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</si>
  <si>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</si>
  <si>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</si>
  <si>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</si>
  <si>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</si>
  <si>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</si>
  <si>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</si>
  <si>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</si>
  <si>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</si>
  <si>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</si>
  <si>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</si>
  <si>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</si>
  <si>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</si>
  <si>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</si>
  <si>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</si>
  <si>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</si>
  <si>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</si>
  <si>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</si>
  <si>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</si>
  <si>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</si>
  <si>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</si>
  <si>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</si>
  <si>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</si>
  <si>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</si>
  <si>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</si>
  <si>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</si>
  <si>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</si>
  <si>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</si>
  <si>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</si>
  <si>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</si>
  <si>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</si>
  <si>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</si>
  <si>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</si>
  <si>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</si>
  <si>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</si>
  <si>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</si>
  <si>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</si>
  <si>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</si>
  <si>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</si>
  <si>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</si>
  <si>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</si>
  <si>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</si>
  <si>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</si>
  <si>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</si>
  <si>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</si>
  <si>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</si>
  <si>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</si>
  <si>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</si>
  <si>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</si>
  <si>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</si>
  <si>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</si>
  <si>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</si>
  <si>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</si>
  <si>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</si>
  <si>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</si>
  <si>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</si>
  <si>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</si>
  <si>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</si>
  <si>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</si>
  <si>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</si>
  <si>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</si>
  <si>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</si>
  <si>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</si>
  <si>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</si>
  <si>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</si>
  <si>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</si>
  <si>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</si>
  <si>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</si>
  <si>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</si>
  <si>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</si>
  <si>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</si>
  <si>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</si>
  <si>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</si>
  <si>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</si>
  <si>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</si>
  <si>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</si>
  <si>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</si>
  <si>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</si>
  <si>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</si>
  <si>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</si>
  <si>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</si>
  <si>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</si>
  <si>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</si>
  <si>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</si>
  <si>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</si>
  <si>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</si>
  <si>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</si>
  <si>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</si>
  <si>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</si>
  <si>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</si>
  <si>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</si>
  <si>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</si>
  <si>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</si>
  <si>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</si>
  <si>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</si>
  <si>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</si>
  <si>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</si>
  <si>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</si>
  <si>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</si>
  <si>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</si>
  <si>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</si>
  <si>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</si>
  <si>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</si>
  <si>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</si>
  <si>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</si>
  <si>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</si>
  <si>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</si>
  <si>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</si>
  <si>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</si>
  <si>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</si>
  <si>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</si>
  <si>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</si>
  <si>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</si>
  <si>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</si>
  <si>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</si>
  <si>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</si>
  <si>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</si>
  <si>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</si>
  <si>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</si>
  <si>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</si>
  <si>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</si>
  <si>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</si>
  <si>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</si>
  <si>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</si>
  <si>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</si>
  <si>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</si>
  <si>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</si>
  <si>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</si>
  <si>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</si>
  <si>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</si>
  <si>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</si>
  <si>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</si>
  <si>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</si>
  <si>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</si>
  <si>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</si>
  <si>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</si>
  <si>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</si>
  <si>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</si>
  <si>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</si>
  <si>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</si>
  <si>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</si>
  <si>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</si>
  <si>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</si>
  <si>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</si>
  <si>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</si>
  <si>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</si>
  <si>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</si>
  <si>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</si>
  <si>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</si>
  <si>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</si>
  <si>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</si>
  <si>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</si>
  <si>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</si>
  <si>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</si>
  <si>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</si>
  <si>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</si>
  <si>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</si>
  <si>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</si>
  <si>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</si>
  <si>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</si>
  <si>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</si>
  <si>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</si>
  <si>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</si>
  <si>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</si>
  <si>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</si>
  <si>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</si>
  <si>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</si>
  <si>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</si>
  <si>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</si>
  <si>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</si>
  <si>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</si>
  <si>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</si>
  <si>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</si>
  <si>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</si>
  <si>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</si>
  <si>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</si>
  <si>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</si>
  <si>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</si>
  <si>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</si>
  <si>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</si>
  <si>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</si>
  <si>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</si>
  <si>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</si>
  <si>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</si>
  <si>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</si>
  <si>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</si>
  <si>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</si>
  <si>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</si>
  <si>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</si>
  <si>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</si>
  <si>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</si>
  <si>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</si>
  <si>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</si>
  <si>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</si>
  <si>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</si>
  <si>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</si>
  <si>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</si>
  <si>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</si>
  <si>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</si>
  <si>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</si>
  <si>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</si>
  <si>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</si>
  <si>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</si>
  <si>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</si>
  <si>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</si>
  <si>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</si>
  <si>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</si>
  <si>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</si>
  <si>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</si>
  <si>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</si>
  <si>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</si>
  <si>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</si>
  <si>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</si>
  <si>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</si>
  <si>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</si>
  <si>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</si>
  <si>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</si>
  <si>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</si>
  <si>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</si>
  <si>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</si>
  <si>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</si>
  <si>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</si>
  <si>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</si>
  <si>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</si>
  <si>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</si>
  <si>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</si>
  <si>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</si>
  <si>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</si>
  <si>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</si>
  <si>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</si>
  <si>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</si>
  <si>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</si>
  <si>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</si>
  <si>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</si>
  <si>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</si>
  <si>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</si>
  <si>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</si>
  <si>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</si>
  <si>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</si>
  <si>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</si>
  <si>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</si>
  <si>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</si>
  <si>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</si>
  <si>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</si>
  <si>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</si>
  <si>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</si>
  <si>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</si>
  <si>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</si>
  <si>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</si>
  <si>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</si>
  <si>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</si>
  <si>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</si>
  <si>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</si>
  <si>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</si>
  <si>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</si>
  <si>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</si>
  <si>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</si>
  <si>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</si>
  <si>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</si>
  <si>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</si>
  <si>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</si>
  <si>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</si>
  <si>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</si>
  <si>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</si>
  <si>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</si>
  <si>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</si>
  <si>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</si>
  <si>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</si>
  <si>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</si>
  <si>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</si>
  <si>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</si>
  <si>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</si>
  <si>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</si>
  <si>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</si>
  <si>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</si>
  <si>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</si>
  <si>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</si>
  <si>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</si>
  <si>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</si>
  <si>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</si>
  <si>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</si>
  <si>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</si>
  <si>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</si>
  <si>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</si>
  <si>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</si>
  <si>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</si>
  <si>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</si>
  <si>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</si>
  <si>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</si>
  <si>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</si>
  <si>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</si>
  <si>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</si>
  <si>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</si>
  <si>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</si>
  <si>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</si>
  <si>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</si>
  <si>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</si>
  <si>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</si>
  <si>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</si>
  <si>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</si>
  <si>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</si>
  <si>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</si>
  <si>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</si>
  <si>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</si>
  <si>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</si>
  <si>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</si>
  <si>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</si>
  <si>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</si>
  <si>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</si>
  <si>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</si>
  <si>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</si>
  <si>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</si>
  <si>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</si>
  <si>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</si>
  <si>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</si>
  <si>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</si>
  <si>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</si>
  <si>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</si>
  <si>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</si>
  <si>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</si>
  <si>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</si>
  <si>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</si>
  <si>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</si>
  <si>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</si>
  <si>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</si>
  <si>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</si>
  <si>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</si>
  <si>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</si>
  <si>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</si>
  <si>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</si>
  <si>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</si>
  <si>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</si>
  <si>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</si>
  <si>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</si>
  <si>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</si>
  <si>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</si>
  <si>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</si>
  <si>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</si>
  <si>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</si>
  <si>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</si>
  <si>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</si>
  <si>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</si>
  <si>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</si>
  <si>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</si>
  <si>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</si>
  <si>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</si>
  <si>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</si>
  <si>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</si>
  <si>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</si>
  <si>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</si>
  <si>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</si>
  <si>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</si>
  <si>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</si>
  <si>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</si>
  <si>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</si>
  <si>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</si>
  <si>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</si>
  <si>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</si>
  <si>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</si>
  <si>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</si>
  <si>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</si>
  <si>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</si>
  <si>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</si>
  <si>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</si>
  <si>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</si>
  <si>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</si>
  <si>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</si>
  <si>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</si>
  <si>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</si>
  <si>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</si>
  <si>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</si>
  <si>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</si>
  <si>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</si>
  <si>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</si>
  <si>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</si>
  <si>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</si>
  <si>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</si>
  <si>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</si>
  <si>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</si>
  <si>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</si>
  <si>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</si>
  <si>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</si>
  <si>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</si>
  <si>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</si>
  <si>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</si>
  <si>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</si>
  <si>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</si>
  <si>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</si>
  <si>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</si>
  <si>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</si>
  <si>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</si>
  <si>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</si>
  <si>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</si>
  <si>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</si>
  <si>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</si>
  <si>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</si>
  <si>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</si>
  <si>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</si>
  <si>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</si>
  <si>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</si>
  <si>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</si>
  <si>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</si>
  <si>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</si>
  <si>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</si>
  <si>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</si>
  <si>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</si>
  <si>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</si>
  <si>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</si>
  <si>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</si>
  <si>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</si>
  <si>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</si>
  <si>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</si>
  <si>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</si>
  <si>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</si>
  <si>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</si>
  <si>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</si>
  <si>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</si>
  <si>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</si>
  <si>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</si>
  <si>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</si>
  <si>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</si>
  <si>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</si>
  <si>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</si>
  <si>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</si>
  <si>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</si>
  <si>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</si>
  <si>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</si>
  <si>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</si>
  <si>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</si>
  <si>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</si>
  <si>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</si>
  <si>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</si>
  <si>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</si>
  <si>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</si>
  <si>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</si>
  <si>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</si>
  <si>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</si>
  <si>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</si>
  <si>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</si>
  <si>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</si>
  <si>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</si>
  <si>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</si>
  <si>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</si>
  <si>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</si>
  <si>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</si>
  <si>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</si>
  <si>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</si>
  <si>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</si>
  <si>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</si>
  <si>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</si>
  <si>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</si>
  <si>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</si>
  <si>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</si>
  <si>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</si>
  <si>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</si>
  <si>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</si>
  <si>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</si>
  <si>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</si>
  <si>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</si>
  <si>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</si>
  <si>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</si>
  <si>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</si>
  <si>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</si>
  <si>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</si>
  <si>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</si>
  <si>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</si>
  <si>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</si>
  <si>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</si>
  <si>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</si>
  <si>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</si>
  <si>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</si>
  <si>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</si>
  <si>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</si>
  <si>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</si>
  <si>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</si>
  <si>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</si>
  <si>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</si>
  <si>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</si>
  <si>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</si>
  <si>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</si>
  <si>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</si>
  <si>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</si>
  <si>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</si>
  <si>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</si>
  <si>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</si>
  <si>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</si>
  <si>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</si>
  <si>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</si>
  <si>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</si>
  <si>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</si>
  <si>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</si>
  <si>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</si>
  <si>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</si>
  <si>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</si>
  <si>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</si>
  <si>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</si>
  <si>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</si>
  <si>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</si>
  <si>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</si>
  <si>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</si>
  <si>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</si>
  <si>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</si>
  <si>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</si>
  <si>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</si>
  <si>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</si>
  <si>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</si>
  <si>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</si>
  <si>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</si>
  <si>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</si>
  <si>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</si>
  <si>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</si>
  <si>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</si>
  <si>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</si>
  <si>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</si>
  <si>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</si>
  <si>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</si>
  <si>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</si>
  <si>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</si>
  <si>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</si>
  <si>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</si>
  <si>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</si>
  <si>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</si>
  <si>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</si>
  <si>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</si>
  <si>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</si>
  <si>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</si>
  <si>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</si>
  <si>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</si>
  <si>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</si>
  <si>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</si>
  <si>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</si>
  <si>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</si>
  <si>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</si>
  <si>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</si>
  <si>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</si>
  <si>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</si>
  <si>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</si>
  <si>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</si>
  <si>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</si>
  <si>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</si>
  <si>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</si>
  <si>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</si>
  <si>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</si>
  <si>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</si>
  <si>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</si>
  <si>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</si>
  <si>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</si>
  <si>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</si>
  <si>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</si>
  <si>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</si>
  <si>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</si>
  <si>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</si>
  <si>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</si>
  <si>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</si>
  <si>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</si>
  <si>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</si>
  <si>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</si>
  <si>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</si>
  <si>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</si>
  <si>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</si>
  <si>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</si>
  <si>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</si>
  <si>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</si>
  <si>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</si>
  <si>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</si>
  <si>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</si>
  <si>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</si>
  <si>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</si>
  <si>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</si>
  <si>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</si>
  <si>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</si>
  <si>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</si>
  <si>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</si>
  <si>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</si>
  <si>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</si>
  <si>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</si>
  <si>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</si>
  <si>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</si>
  <si>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</si>
  <si>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</si>
  <si>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</si>
  <si>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</si>
  <si>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</si>
  <si>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</si>
  <si>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</si>
  <si>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</si>
  <si>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</si>
  <si>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</si>
  <si>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</si>
  <si>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</si>
  <si>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</si>
  <si>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</si>
  <si>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</si>
  <si>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</si>
  <si>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</si>
  <si>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</si>
  <si>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</si>
  <si>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</si>
  <si>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</si>
  <si>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</si>
  <si>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</si>
  <si>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</si>
  <si>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</si>
  <si>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</si>
  <si>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</si>
  <si>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</si>
  <si>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</si>
  <si>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</si>
  <si>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</si>
  <si>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</si>
  <si>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</si>
  <si>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</si>
  <si>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</si>
  <si>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</si>
  <si>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</si>
  <si>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</si>
  <si>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</si>
  <si>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</si>
  <si>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</si>
  <si>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</si>
  <si>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</si>
  <si>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</si>
  <si>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</si>
  <si>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</si>
  <si>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</si>
  <si>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</si>
  <si>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</si>
  <si>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</si>
  <si>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</si>
  <si>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</si>
  <si>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</si>
  <si>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</si>
  <si>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</si>
  <si>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</si>
  <si>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</si>
  <si>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</si>
  <si>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</si>
  <si>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</si>
  <si>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</si>
  <si>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</si>
  <si>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</si>
  <si>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</si>
  <si>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</si>
  <si>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</si>
  <si>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</si>
  <si>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</si>
  <si>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</si>
  <si>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</si>
  <si>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</si>
  <si>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</si>
  <si>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</si>
  <si>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</si>
  <si>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</si>
  <si>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</si>
  <si>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</si>
  <si>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</si>
  <si>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</si>
  <si>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</si>
  <si>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</si>
  <si>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</si>
  <si>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</si>
  <si>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</si>
  <si>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</si>
  <si>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</si>
  <si>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</si>
  <si>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</si>
  <si>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</si>
  <si>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</si>
  <si>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</si>
  <si>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</si>
  <si>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</si>
  <si>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</si>
  <si>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</si>
  <si>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</si>
  <si>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</si>
  <si>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</si>
  <si>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</si>
  <si>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</si>
  <si>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</si>
  <si>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</si>
  <si>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</si>
  <si>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</si>
  <si>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</si>
  <si>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</si>
  <si>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</si>
  <si>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</si>
  <si>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</si>
  <si>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</si>
  <si>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</si>
  <si>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</si>
  <si>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</si>
  <si>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</si>
  <si>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</si>
  <si>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</si>
  <si>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</si>
  <si>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</si>
  <si>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</si>
  <si>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</si>
  <si>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</si>
  <si>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</si>
  <si>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</si>
  <si>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</si>
  <si>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</si>
  <si>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</si>
  <si>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</si>
  <si>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</si>
  <si>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</si>
  <si>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</si>
  <si>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</si>
  <si>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</si>
  <si>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</si>
  <si>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</si>
  <si>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</si>
  <si>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</si>
  <si>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</si>
  <si>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</si>
  <si>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</si>
  <si>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</si>
  <si>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</si>
  <si>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</si>
  <si>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</si>
  <si>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</si>
  <si>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</si>
  <si>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</si>
  <si>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</si>
  <si>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</si>
  <si>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</si>
  <si>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</si>
  <si>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</si>
  <si>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</si>
  <si>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</si>
  <si>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</si>
  <si>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</si>
  <si>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</si>
  <si>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</si>
  <si>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</si>
  <si>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</si>
  <si>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</si>
  <si>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</si>
  <si>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</si>
  <si>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</si>
  <si>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</si>
  <si>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</si>
  <si>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</si>
  <si>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</si>
  <si>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</si>
  <si>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</si>
  <si>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</si>
  <si>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</si>
  <si>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</si>
  <si>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</si>
  <si>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</si>
  <si>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</si>
  <si>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</si>
  <si>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</si>
  <si>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</si>
  <si>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</si>
  <si>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</si>
  <si>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</si>
  <si>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</si>
  <si>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</si>
  <si>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</si>
  <si>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</si>
  <si>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</si>
  <si>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</si>
  <si>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</si>
  <si>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</si>
  <si>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</si>
  <si>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</si>
  <si>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</si>
  <si>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</si>
  <si>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</si>
  <si>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</si>
  <si>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</si>
  <si>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</si>
  <si>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</si>
  <si>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</si>
  <si>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</si>
  <si>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</si>
  <si>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</si>
  <si>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</si>
  <si>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</si>
  <si>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</si>
  <si>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</si>
  <si>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</si>
  <si>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</si>
  <si>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</si>
  <si>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</si>
  <si>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</si>
  <si>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</si>
  <si>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</si>
  <si>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</si>
  <si>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</si>
  <si>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</si>
  <si>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</si>
  <si>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</si>
  <si>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</si>
  <si>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</si>
  <si>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</si>
  <si>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</si>
  <si>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</si>
  <si>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</si>
  <si>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</si>
  <si>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</si>
  <si>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</si>
  <si>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</si>
  <si>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</si>
  <si>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</si>
  <si>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</si>
  <si>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</si>
  <si>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</si>
  <si>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</si>
  <si>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</si>
  <si>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</si>
  <si>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</si>
  <si>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</si>
  <si>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</si>
  <si>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</si>
  <si>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</si>
  <si>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</si>
  <si>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</si>
  <si>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</si>
  <si>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</si>
  <si>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</si>
  <si>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</si>
  <si>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</si>
  <si>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</si>
  <si>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</si>
  <si>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</si>
  <si>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</si>
  <si>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</si>
  <si>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</si>
  <si>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</si>
  <si>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</si>
  <si>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</si>
  <si>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</si>
  <si>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</si>
  <si>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</si>
  <si>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</si>
  <si>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</si>
  <si>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</si>
  <si>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</si>
  <si>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</si>
  <si>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</si>
  <si>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</si>
  <si>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</si>
  <si>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</si>
  <si>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</si>
  <si>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</si>
  <si>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</si>
  <si>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</si>
  <si>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</si>
  <si>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</si>
  <si>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</si>
  <si>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</si>
  <si>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</si>
  <si>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</si>
  <si>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</si>
  <si>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</si>
  <si>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</si>
  <si>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</si>
  <si>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</si>
  <si>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</si>
  <si>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</si>
  <si>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</si>
  <si>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</si>
  <si>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</si>
  <si>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</si>
  <si>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</si>
  <si>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</si>
  <si>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</si>
  <si>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</si>
  <si>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</si>
  <si>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</si>
  <si>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</si>
  <si>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</si>
  <si>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</si>
  <si>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</si>
  <si>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</si>
  <si>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</si>
  <si>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</si>
  <si>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</si>
  <si>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</si>
  <si>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</si>
  <si>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</si>
  <si>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</si>
  <si>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</si>
  <si>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</si>
  <si>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</si>
  <si>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</si>
  <si>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</si>
  <si>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</si>
  <si>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</si>
  <si>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</si>
  <si>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</si>
  <si>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</si>
  <si>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</si>
  <si>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</si>
  <si>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</si>
  <si>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</si>
  <si>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</si>
  <si>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</si>
  <si>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</si>
  <si>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</si>
  <si>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</si>
  <si>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</si>
  <si>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</si>
  <si>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</si>
  <si>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</si>
  <si>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</si>
  <si>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</si>
  <si>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</si>
  <si>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</si>
  <si>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</si>
  <si>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</si>
  <si>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</si>
  <si>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</si>
  <si>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</si>
  <si>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</si>
  <si>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</si>
  <si>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</si>
  <si>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</si>
  <si>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</si>
  <si>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</si>
  <si>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</si>
  <si>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</si>
  <si>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</si>
  <si>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</si>
  <si>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</si>
  <si>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</si>
  <si>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</si>
  <si>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</si>
  <si>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</si>
  <si>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</si>
  <si>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</si>
  <si>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</si>
  <si>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</si>
  <si>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</si>
  <si>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</si>
  <si>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</si>
  <si>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</si>
  <si>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</si>
  <si>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</si>
  <si>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</si>
  <si>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</si>
  <si>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</si>
  <si>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</si>
  <si>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</si>
  <si>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</si>
  <si>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</si>
  <si>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</si>
  <si>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</si>
  <si>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</si>
  <si>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</si>
  <si>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</si>
  <si>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</si>
  <si>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</si>
  <si>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</si>
  <si>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</si>
  <si>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</si>
  <si>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</si>
  <si>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</si>
  <si>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</si>
  <si>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</si>
  <si>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</si>
  <si>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</si>
  <si>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</si>
  <si>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</si>
  <si>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</si>
  <si>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</si>
  <si>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</si>
  <si>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</si>
  <si>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</si>
  <si>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</si>
  <si>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</si>
  <si>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</si>
  <si>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</si>
  <si>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</si>
  <si>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</si>
  <si>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</si>
  <si>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</si>
  <si>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</si>
  <si>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</si>
  <si>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</si>
  <si>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</si>
  <si>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</si>
  <si>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</si>
  <si>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</si>
  <si>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</si>
  <si>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</si>
  <si>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</si>
  <si>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</si>
  <si>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</si>
  <si>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</si>
  <si>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</si>
  <si>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</si>
  <si>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</si>
  <si>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</si>
  <si>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</si>
  <si>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</si>
  <si>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</si>
  <si>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</si>
  <si>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</si>
  <si>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</si>
  <si>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</si>
  <si>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</si>
  <si>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</si>
  <si>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</si>
  <si>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</si>
  <si>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</si>
  <si>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</si>
  <si>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</si>
  <si>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</si>
  <si>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</si>
  <si>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</si>
  <si>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</si>
  <si>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</si>
  <si>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</si>
  <si>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</si>
  <si>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</si>
  <si>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</si>
  <si>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</si>
  <si>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</si>
  <si>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</si>
  <si>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</si>
  <si>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</si>
  <si>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</si>
  <si>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</si>
  <si>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</si>
  <si>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</si>
  <si>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</si>
  <si>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</si>
  <si>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</si>
  <si>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</si>
  <si>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</si>
  <si>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</si>
  <si>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</si>
  <si>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</si>
  <si>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</si>
  <si>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</si>
  <si>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</si>
  <si>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</si>
  <si>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</si>
  <si>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</si>
  <si>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</si>
  <si>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</si>
  <si>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</si>
  <si>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</si>
  <si>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</si>
  <si>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</si>
  <si>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</si>
  <si>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</si>
  <si>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</si>
  <si>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</si>
  <si>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</si>
  <si>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</si>
  <si>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</si>
  <si>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</si>
  <si>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</si>
  <si>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</si>
  <si>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</si>
  <si>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</si>
  <si>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</si>
  <si>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</si>
  <si>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</si>
  <si>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</si>
  <si>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</si>
  <si>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</si>
  <si>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</si>
  <si>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</si>
  <si>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</si>
  <si>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</si>
  <si>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</si>
  <si>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</si>
  <si>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</si>
  <si>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</si>
  <si>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</si>
  <si>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</si>
  <si>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</si>
  <si>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</si>
  <si>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</si>
  <si>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</si>
  <si>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</si>
  <si>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</si>
  <si>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</si>
  <si>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</si>
  <si>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</si>
  <si>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</si>
  <si>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</si>
  <si>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</si>
  <si>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</si>
  <si>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</si>
  <si>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</si>
  <si>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</si>
  <si>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</si>
  <si>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</si>
  <si>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</si>
  <si>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</si>
  <si>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</si>
  <si>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</si>
  <si>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</si>
  <si>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</si>
  <si>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</si>
  <si>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</si>
  <si>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</si>
  <si>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</si>
  <si>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</si>
  <si>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</si>
  <si>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</si>
  <si>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</si>
  <si>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</si>
  <si>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</si>
  <si>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</si>
  <si>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</si>
  <si>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</si>
  <si>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</si>
  <si>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</si>
  <si>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</si>
  <si>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</si>
  <si>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</si>
  <si>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</si>
  <si>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</si>
  <si>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</si>
  <si>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</si>
  <si>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</si>
  <si>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</si>
  <si>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</si>
  <si>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</si>
  <si>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</si>
  <si>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</si>
  <si>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</si>
  <si>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</si>
  <si>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</si>
  <si>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</si>
  <si>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</si>
  <si>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</si>
  <si>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</si>
  <si>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</si>
  <si>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</si>
  <si>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</si>
  <si>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</si>
  <si>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</si>
  <si>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</si>
  <si>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</si>
  <si>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</si>
  <si>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</si>
  <si>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</si>
  <si>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</si>
  <si>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</si>
  <si>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</si>
  <si>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</si>
  <si>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</si>
  <si>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</si>
  <si>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</si>
  <si>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</si>
  <si>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</si>
  <si>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</si>
  <si>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</si>
  <si>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</si>
  <si>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</si>
  <si>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</si>
  <si>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</si>
  <si>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</si>
  <si>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</si>
  <si>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</si>
  <si>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</si>
  <si>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</si>
  <si>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</si>
  <si>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</si>
  <si>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</si>
  <si>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</si>
  <si>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</si>
  <si>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</si>
  <si>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</si>
  <si>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</si>
  <si>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</si>
  <si>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</si>
  <si>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</si>
  <si>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</si>
  <si>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</si>
  <si>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</si>
  <si>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</si>
  <si>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</si>
  <si>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</si>
  <si>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</si>
  <si>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</si>
  <si>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</si>
  <si>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</si>
  <si>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</si>
  <si>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</si>
  <si>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</si>
  <si>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</si>
  <si>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</si>
  <si>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</si>
  <si>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</si>
  <si>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</si>
  <si>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</si>
  <si>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</si>
  <si>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</si>
  <si>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</si>
  <si>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</si>
  <si>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</si>
  <si>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</si>
  <si>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</si>
  <si>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</si>
  <si>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</si>
  <si>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</si>
  <si>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</si>
  <si>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</si>
  <si>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</si>
  <si>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</si>
  <si>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</si>
  <si>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</si>
  <si>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</si>
  <si>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</si>
  <si>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</si>
  <si>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</si>
  <si>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</si>
  <si>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</si>
  <si>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</si>
  <si>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</si>
  <si>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</si>
  <si>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</si>
  <si>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</si>
  <si>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</si>
  <si>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</si>
  <si>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</si>
  <si>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</si>
  <si>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</si>
  <si>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</si>
  <si>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</si>
  <si>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</si>
  <si>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</si>
  <si>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</si>
  <si>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</si>
  <si>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</si>
  <si>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</si>
  <si>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</si>
  <si>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</si>
  <si>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</si>
  <si>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</si>
  <si>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</si>
  <si>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</si>
  <si>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</si>
  <si>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</si>
  <si>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</si>
  <si>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</si>
  <si>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</si>
  <si>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</si>
  <si>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</si>
  <si>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</si>
  <si>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</si>
  <si>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</si>
  <si>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</si>
  <si>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</si>
  <si>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</si>
  <si>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</si>
  <si>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</si>
  <si>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</si>
  <si>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</si>
  <si>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</si>
  <si>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</si>
  <si>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</si>
  <si>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</si>
  <si>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</si>
  <si>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</si>
  <si>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</si>
  <si>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</si>
  <si>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</si>
  <si>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</si>
  <si>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</si>
  <si>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</si>
  <si>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</si>
  <si>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</si>
  <si>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</si>
  <si>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</si>
  <si>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</si>
  <si>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</si>
  <si>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</si>
  <si>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</si>
  <si>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</si>
  <si>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</si>
  <si>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</si>
  <si>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</si>
  <si>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</si>
  <si>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</si>
  <si>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</si>
  <si>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</si>
  <si>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</si>
  <si>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</si>
  <si>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</si>
  <si>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</si>
  <si>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</si>
  <si>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</si>
  <si>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</si>
  <si>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</si>
  <si>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</si>
  <si>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</si>
  <si>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</si>
  <si>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</si>
  <si>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</si>
  <si>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</si>
  <si>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</si>
  <si>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</si>
  <si>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</si>
  <si>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</si>
  <si>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</si>
  <si>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</si>
  <si>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</si>
  <si>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</si>
  <si>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</si>
  <si>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</si>
  <si>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</si>
  <si>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</si>
  <si>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</si>
  <si>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</si>
  <si>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</si>
  <si>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</si>
  <si>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</si>
  <si>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</si>
  <si>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</si>
  <si>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</si>
  <si>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</si>
  <si>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</si>
  <si>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</si>
  <si>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</si>
  <si>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</si>
  <si>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</si>
  <si>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</si>
  <si>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</si>
  <si>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</si>
  <si>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</si>
  <si>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</si>
  <si>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</si>
  <si>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</si>
  <si>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</si>
  <si>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</si>
  <si>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</si>
  <si>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</si>
  <si>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</si>
  <si>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</si>
  <si>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</si>
  <si>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</si>
  <si>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</si>
  <si>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</si>
  <si>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</si>
  <si>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</si>
  <si>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</si>
  <si>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</si>
  <si>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</si>
  <si>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</si>
  <si>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</si>
  <si>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</si>
  <si>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</si>
  <si>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</si>
  <si>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</si>
  <si>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</si>
  <si>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</si>
  <si>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</si>
  <si>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</si>
  <si>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</si>
  <si>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</si>
  <si>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</si>
  <si>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</si>
  <si>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</si>
  <si>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</si>
  <si>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</si>
  <si>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</si>
  <si>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</si>
  <si>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</si>
  <si>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</si>
  <si>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</si>
  <si>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</si>
  <si>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</si>
  <si>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</si>
  <si>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</si>
  <si>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</si>
  <si>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</si>
  <si>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</si>
  <si>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</si>
  <si>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</si>
  <si>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</si>
  <si>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</si>
  <si>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</si>
  <si>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</si>
  <si>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</si>
  <si>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</si>
  <si>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</si>
  <si>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</si>
  <si>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</si>
  <si>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</si>
  <si>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</si>
  <si>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</si>
  <si>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</si>
  <si>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</si>
  <si>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</si>
  <si>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</si>
  <si>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</si>
  <si>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</si>
  <si>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</si>
  <si>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</si>
  <si>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</si>
  <si>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</si>
  <si>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</si>
  <si>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</si>
  <si>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</si>
  <si>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</si>
  <si>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</si>
  <si>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</si>
  <si>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</si>
  <si>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</si>
  <si>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</si>
  <si>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</si>
  <si>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</si>
  <si>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</si>
  <si>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</si>
  <si>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</si>
  <si>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</si>
  <si>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</si>
  <si>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</si>
  <si>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</si>
  <si>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</si>
  <si>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</si>
  <si>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</si>
  <si>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</si>
  <si>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</si>
  <si>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</si>
  <si>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</si>
  <si>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</si>
  <si>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</si>
  <si>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</si>
  <si>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</si>
  <si>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</si>
  <si>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</si>
  <si>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</si>
  <si>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</si>
  <si>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</si>
  <si>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</si>
  <si>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</si>
  <si>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</si>
  <si>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</si>
  <si>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</si>
  <si>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</si>
  <si>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</si>
  <si>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</si>
  <si>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</si>
  <si>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</si>
  <si>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</si>
  <si>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</si>
  <si>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</si>
  <si>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</si>
  <si>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</si>
  <si>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</si>
  <si>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</si>
  <si>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</si>
  <si>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</si>
  <si>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</si>
  <si>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</si>
  <si>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</si>
  <si>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</si>
  <si>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</si>
  <si>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</si>
  <si>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</si>
  <si>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</si>
  <si>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</si>
  <si>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</si>
  <si>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</si>
  <si>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</si>
  <si>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</si>
  <si>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</si>
  <si>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</si>
  <si>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</si>
  <si>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</si>
  <si>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</si>
  <si>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</si>
  <si>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</si>
  <si>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</si>
  <si>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</si>
  <si>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</si>
  <si>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</si>
  <si>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</si>
  <si>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</si>
  <si>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</si>
  <si>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</si>
  <si>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</si>
  <si>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</si>
  <si>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</si>
  <si>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</si>
  <si>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</si>
  <si>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</si>
  <si>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</si>
  <si>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</si>
  <si>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</si>
  <si>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</si>
  <si>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</si>
  <si>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</si>
  <si>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</si>
  <si>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</si>
  <si>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</si>
  <si>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</si>
  <si>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</si>
  <si>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</si>
  <si>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</si>
  <si>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</si>
  <si>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</si>
  <si>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</si>
  <si>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</si>
  <si>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</si>
  <si>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</si>
  <si>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</si>
  <si>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</si>
  <si>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</si>
  <si>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</si>
  <si>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</si>
  <si>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</si>
  <si>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</si>
  <si>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</si>
  <si>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</si>
  <si>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</si>
  <si>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</si>
  <si>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</si>
  <si>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</si>
  <si>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</si>
  <si>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</si>
  <si>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</si>
  <si>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</si>
  <si>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</si>
  <si>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</si>
  <si>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</si>
  <si>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</si>
  <si>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</si>
  <si>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</si>
  <si>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</si>
  <si>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</si>
  <si>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</si>
  <si>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</si>
  <si>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</si>
  <si>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</si>
  <si>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</si>
  <si>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</si>
  <si>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</si>
  <si>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</si>
  <si>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</si>
  <si>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</si>
  <si>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</si>
  <si>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</si>
  <si>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</si>
  <si>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</si>
  <si>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</si>
  <si>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</si>
  <si>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</si>
  <si>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</si>
  <si>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</si>
  <si>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</si>
  <si>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</si>
  <si>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</si>
  <si>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</si>
  <si>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</si>
  <si>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</si>
  <si>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</si>
  <si>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</si>
  <si>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</si>
  <si>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</si>
  <si>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</si>
  <si>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</si>
  <si>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</si>
  <si>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</si>
  <si>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</si>
  <si>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</si>
  <si>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</si>
  <si>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</si>
  <si>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</si>
  <si>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</si>
  <si>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</si>
  <si>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</si>
  <si>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</si>
  <si>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</si>
  <si>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</si>
  <si>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</si>
  <si>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</si>
  <si>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</si>
  <si>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</si>
  <si>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</si>
  <si>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</si>
  <si>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</si>
  <si>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</si>
  <si>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</si>
  <si>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</si>
  <si>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</si>
  <si>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</si>
  <si>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</si>
  <si>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</si>
  <si>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</si>
  <si>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</si>
  <si>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</si>
  <si>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</si>
  <si>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</si>
  <si>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</si>
  <si>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</si>
  <si>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</si>
  <si>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</si>
  <si>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</si>
  <si>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</si>
  <si>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</si>
  <si>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</si>
  <si>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</si>
  <si>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</si>
  <si>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</si>
  <si>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</si>
  <si>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</si>
  <si>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</si>
  <si>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</si>
  <si>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</si>
  <si>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</si>
  <si>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</si>
  <si>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</si>
  <si>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</si>
  <si>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</si>
  <si>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</si>
  <si>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</si>
  <si>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</si>
  <si>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</si>
  <si>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</si>
  <si>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</si>
  <si>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</si>
  <si>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</si>
  <si>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</si>
  <si>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</si>
  <si>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</si>
  <si>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</si>
  <si>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</si>
  <si>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</si>
  <si>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</si>
  <si>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</si>
  <si>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</si>
  <si>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</si>
  <si>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</si>
  <si>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</si>
  <si>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</si>
  <si>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</si>
  <si>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</si>
  <si>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</si>
  <si>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</si>
  <si>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</si>
  <si>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</si>
  <si>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</si>
  <si>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</si>
  <si>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</si>
  <si>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</si>
  <si>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</si>
  <si>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</si>
  <si>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</si>
  <si>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</si>
  <si>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</si>
  <si>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</si>
  <si>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</si>
  <si>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</si>
  <si>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</si>
  <si>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</si>
  <si>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</si>
  <si>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</si>
  <si>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</si>
  <si>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</si>
  <si>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</si>
  <si>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</si>
  <si>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</si>
  <si>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</si>
  <si>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</si>
  <si>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</si>
  <si>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</si>
  <si>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</si>
  <si>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</si>
  <si>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</si>
  <si>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</si>
  <si>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</si>
  <si>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</si>
  <si>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</si>
  <si>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</si>
  <si>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</si>
  <si>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</si>
  <si>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</si>
  <si>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</si>
  <si>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</si>
  <si>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</si>
  <si>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</si>
  <si>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</si>
  <si>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</si>
  <si>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</si>
  <si>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</si>
  <si>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</si>
  <si>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</si>
  <si>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</si>
  <si>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</si>
  <si>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</si>
  <si>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</si>
  <si>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</si>
  <si>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</si>
  <si>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</si>
  <si>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</si>
  <si>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</si>
  <si>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</si>
  <si>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</si>
  <si>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</si>
  <si>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</si>
  <si>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</si>
  <si>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</si>
  <si>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</si>
  <si>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</si>
  <si>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</si>
  <si>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</si>
  <si>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</si>
  <si>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</si>
  <si>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</si>
  <si>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</si>
  <si>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</si>
  <si>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</si>
  <si>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</si>
  <si>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</si>
  <si>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</si>
  <si>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</si>
  <si>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</si>
  <si>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</si>
  <si>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</si>
  <si>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</si>
  <si>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</si>
  <si>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</si>
  <si>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</si>
  <si>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</si>
  <si>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</si>
  <si>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</si>
  <si>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</si>
  <si>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</si>
  <si>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</si>
  <si>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</si>
  <si>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</si>
  <si>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</si>
  <si>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</si>
  <si>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</si>
  <si>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</si>
  <si>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</si>
  <si>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</si>
  <si>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</si>
  <si>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</si>
  <si>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</si>
  <si>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</si>
  <si>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</si>
  <si>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</si>
  <si>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</si>
  <si>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</si>
  <si>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</si>
  <si>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</si>
  <si>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</si>
  <si>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</si>
  <si>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</si>
  <si>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</si>
  <si>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</si>
  <si>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</si>
  <si>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</si>
  <si>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</si>
  <si>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</si>
  <si>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</si>
  <si>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</si>
  <si>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</si>
  <si>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</si>
  <si>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</si>
  <si>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</si>
  <si>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</si>
  <si>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</si>
  <si>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</si>
  <si>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</si>
  <si>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</si>
  <si>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</si>
  <si>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</si>
  <si>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</si>
  <si>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</si>
  <si>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</si>
  <si>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</si>
  <si>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</si>
  <si>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</si>
  <si>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</si>
  <si>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</si>
  <si>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</si>
  <si>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</si>
  <si>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</si>
  <si>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</si>
  <si>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</si>
  <si>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</si>
  <si>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</si>
  <si>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</si>
  <si>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</si>
  <si>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</si>
  <si>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</si>
  <si>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</si>
  <si>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</si>
  <si>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</si>
  <si>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</si>
  <si>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</si>
  <si>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</si>
  <si>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</si>
  <si>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</si>
  <si>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</si>
  <si>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</si>
  <si>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</si>
  <si>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</si>
  <si>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</si>
  <si>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</si>
  <si>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</si>
  <si>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</si>
  <si>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</si>
  <si>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</si>
  <si>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</si>
  <si>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</si>
  <si>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</si>
  <si>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</si>
  <si>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</si>
  <si>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</si>
  <si>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</si>
  <si>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</si>
  <si>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</si>
  <si>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</si>
  <si>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</si>
  <si>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</si>
  <si>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</si>
  <si>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</si>
  <si>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</si>
  <si>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</si>
  <si>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</si>
  <si>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</si>
  <si>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</si>
  <si>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</si>
  <si>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</si>
  <si>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</si>
  <si>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</si>
  <si>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</si>
  <si>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</si>
  <si>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</si>
  <si>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</si>
  <si>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</si>
  <si>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</si>
  <si>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</si>
  <si>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</si>
  <si>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</si>
  <si>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</si>
  <si>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</si>
  <si>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</si>
  <si>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</si>
  <si>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</si>
  <si>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</si>
  <si>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</si>
  <si>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</si>
  <si>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</si>
  <si>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</si>
  <si>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</si>
  <si>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</si>
  <si>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</si>
  <si>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</si>
  <si>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</si>
  <si>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</si>
  <si>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</si>
  <si>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</si>
  <si>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</si>
  <si>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</si>
  <si>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</si>
  <si>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</si>
  <si>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</si>
  <si>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</si>
  <si>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</si>
  <si>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</si>
  <si>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</si>
  <si>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</si>
  <si>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</si>
  <si>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</si>
  <si>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</si>
  <si>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</si>
  <si>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</si>
  <si>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</si>
  <si>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</si>
  <si>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</si>
  <si>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</si>
  <si>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</si>
  <si>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</si>
  <si>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</si>
  <si>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</si>
  <si>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</si>
  <si>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</si>
  <si>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</si>
  <si>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</si>
  <si>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</si>
  <si>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</si>
  <si>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</si>
  <si>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</si>
  <si>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</si>
  <si>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</si>
  <si>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</si>
  <si>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</si>
  <si>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</si>
  <si>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</si>
  <si>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</si>
  <si>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</si>
  <si>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</si>
  <si>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</si>
  <si>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</si>
  <si>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</si>
  <si>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</si>
  <si>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</si>
  <si>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</si>
  <si>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</si>
  <si>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</si>
  <si>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</si>
  <si>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</si>
  <si>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</si>
  <si>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</si>
  <si>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</si>
  <si>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</si>
  <si>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</si>
  <si>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</si>
  <si>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</si>
  <si>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</si>
  <si>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</si>
  <si>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</si>
  <si>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</si>
  <si>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</si>
  <si>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</si>
  <si>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</si>
  <si>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</si>
  <si>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</si>
  <si>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</si>
  <si>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</si>
  <si>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</si>
  <si>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</si>
  <si>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</si>
  <si>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</si>
  <si>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</si>
  <si>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</si>
  <si>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</si>
  <si>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</si>
  <si>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</si>
  <si>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</si>
  <si>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</si>
  <si>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</si>
  <si>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</si>
  <si>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</si>
  <si>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</si>
  <si>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</si>
  <si>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</si>
  <si>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</si>
  <si>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</si>
  <si>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</si>
  <si>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</si>
  <si>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</si>
  <si>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</si>
  <si>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</si>
  <si>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</si>
  <si>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</si>
  <si>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</si>
  <si>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</si>
  <si>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</si>
  <si>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</si>
  <si>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</si>
  <si>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</si>
  <si>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</si>
  <si>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</si>
  <si>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</si>
  <si>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</si>
  <si>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</si>
  <si>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</si>
  <si>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</si>
  <si>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</si>
  <si>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</si>
  <si>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</si>
  <si>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</si>
  <si>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</si>
  <si>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</si>
  <si>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</si>
  <si>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</si>
  <si>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</si>
  <si>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</si>
  <si>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</si>
  <si>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</si>
  <si>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</si>
  <si>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</si>
  <si>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</si>
  <si>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</si>
  <si>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</si>
  <si>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</si>
  <si>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</si>
  <si>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</si>
  <si>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</si>
  <si>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</si>
  <si>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</si>
  <si>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</si>
  <si>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</si>
  <si>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</si>
  <si>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</si>
  <si>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</si>
  <si>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</si>
  <si>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</si>
  <si>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</si>
  <si>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</si>
  <si>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</si>
  <si>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</si>
  <si>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</si>
  <si>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</si>
  <si>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</si>
  <si>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</si>
  <si>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</si>
  <si>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</si>
  <si>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</si>
  <si>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</si>
  <si>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</si>
  <si>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</si>
  <si>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</si>
  <si>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</si>
  <si>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</si>
  <si>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</si>
  <si>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</si>
  <si>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</si>
  <si>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</si>
  <si>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</si>
  <si>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</si>
  <si>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</si>
  <si>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</si>
  <si>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</si>
  <si>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</si>
  <si>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</si>
  <si>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</si>
  <si>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</si>
  <si>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</si>
  <si>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</si>
  <si>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</si>
  <si>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</si>
  <si>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</si>
  <si>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</si>
  <si>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</si>
  <si>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</si>
  <si>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</si>
  <si>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</si>
  <si>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</si>
  <si>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</si>
  <si>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</si>
  <si>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</si>
  <si>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</si>
  <si>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</si>
  <si>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</si>
  <si>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</si>
  <si>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</si>
  <si>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</si>
  <si>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</si>
  <si>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</si>
  <si>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</si>
  <si>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</si>
  <si>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</si>
  <si>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</si>
  <si>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</si>
  <si>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</si>
  <si>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</si>
  <si>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</si>
  <si>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</si>
  <si>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</si>
  <si>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</si>
  <si>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</si>
  <si>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</si>
  <si>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</si>
  <si>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</si>
  <si>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</si>
  <si>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</si>
  <si>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</si>
  <si>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</si>
  <si>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</si>
  <si>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</si>
  <si>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</si>
  <si>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</si>
  <si>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</si>
  <si>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</si>
  <si>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</si>
  <si>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</si>
  <si>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</si>
  <si>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</si>
  <si>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</si>
  <si>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</si>
  <si>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</si>
  <si>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</si>
  <si>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</si>
  <si>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</si>
  <si>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</si>
  <si>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</si>
  <si>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</si>
  <si>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</si>
  <si>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</si>
  <si>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</si>
  <si>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</si>
  <si>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</si>
  <si>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</si>
  <si>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</si>
  <si>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</si>
  <si>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</si>
  <si>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</si>
  <si>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</si>
  <si>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</si>
  <si>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</si>
  <si>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</si>
  <si>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</si>
  <si>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</si>
  <si>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</si>
  <si>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</si>
  <si>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</si>
  <si>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</si>
  <si>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</si>
  <si>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</si>
  <si>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</si>
  <si>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</si>
  <si>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</si>
  <si>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</si>
  <si>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</si>
  <si>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</si>
  <si>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</si>
  <si>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</si>
  <si>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</si>
  <si>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</si>
  <si>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</si>
  <si>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</si>
  <si>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</si>
  <si>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</si>
  <si>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</si>
  <si>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</si>
  <si>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</si>
  <si>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</si>
  <si>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</si>
  <si>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</si>
  <si>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</si>
  <si>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</si>
  <si>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</si>
  <si>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</si>
  <si>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</si>
  <si>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</si>
  <si>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</si>
  <si>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</si>
  <si>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</si>
  <si>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</si>
  <si>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</si>
  <si>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</si>
  <si>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</si>
  <si>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</si>
  <si>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</si>
  <si>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</si>
  <si>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</si>
  <si>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</si>
  <si>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</si>
  <si>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</si>
  <si>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</si>
  <si>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</si>
  <si>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</si>
  <si>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</si>
  <si>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</si>
  <si>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</si>
  <si>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</si>
  <si>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</si>
  <si>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</si>
  <si>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</si>
  <si>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</si>
  <si>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</si>
  <si>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</si>
  <si>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</si>
  <si>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</si>
  <si>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</si>
  <si>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</si>
  <si>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</si>
  <si>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</si>
  <si>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</si>
  <si>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</si>
  <si>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</si>
  <si>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</si>
  <si>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</si>
  <si>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</si>
  <si>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</si>
  <si>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</si>
  <si>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</si>
  <si>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</si>
  <si>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</si>
  <si>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</si>
  <si>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</si>
  <si>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</si>
  <si>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</si>
  <si>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</si>
  <si>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</si>
  <si>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</si>
  <si>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</si>
  <si>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</si>
  <si>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</si>
  <si>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</si>
  <si>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</si>
  <si>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</si>
  <si>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</si>
  <si>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</si>
  <si>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</si>
  <si>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</si>
  <si>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</si>
  <si>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</si>
  <si>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</si>
  <si>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</si>
  <si>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</si>
  <si>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</si>
  <si>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</si>
  <si>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</si>
  <si>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</si>
  <si>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</si>
  <si>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</si>
  <si>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</si>
  <si>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</si>
  <si>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</si>
  <si>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</si>
  <si>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</si>
  <si>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</si>
  <si>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</si>
  <si>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</si>
  <si>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</si>
  <si>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</si>
  <si>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</si>
  <si>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</si>
  <si>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</si>
  <si>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</si>
  <si>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</si>
  <si>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</si>
  <si>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</si>
  <si>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</si>
  <si>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</si>
  <si>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</si>
  <si>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</si>
  <si>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</si>
  <si>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</si>
  <si>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</si>
  <si>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</si>
  <si>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</si>
  <si>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</si>
  <si>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</si>
  <si>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</si>
  <si>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</si>
  <si>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</si>
  <si>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</si>
  <si>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</si>
  <si>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</si>
  <si>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</si>
  <si>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</si>
  <si>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</si>
  <si>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</si>
  <si>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</si>
  <si>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</si>
  <si>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</si>
  <si>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</si>
  <si>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</si>
  <si>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</si>
  <si>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</si>
  <si>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</si>
  <si>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</si>
  <si>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</si>
  <si>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</si>
  <si>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</si>
  <si>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</si>
  <si>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</si>
  <si>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</si>
  <si>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</si>
  <si>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</si>
  <si>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</si>
  <si>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</si>
  <si>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</si>
  <si>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</si>
  <si>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</si>
  <si>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</si>
  <si>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</si>
  <si>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</si>
  <si>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</si>
  <si>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</si>
  <si>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</si>
  <si>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</si>
  <si>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</si>
  <si>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</si>
  <si>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</si>
  <si>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</si>
  <si>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</si>
  <si>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</si>
  <si>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</si>
  <si>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</si>
  <si>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</si>
  <si>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</si>
  <si>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</si>
  <si>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</si>
  <si>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</si>
  <si>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</si>
  <si>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</si>
  <si>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</si>
  <si>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</si>
  <si>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</si>
  <si>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</si>
  <si>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</si>
  <si>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</si>
  <si>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</si>
  <si>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</si>
  <si>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</si>
  <si>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</si>
  <si>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</si>
  <si>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</si>
  <si>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</si>
  <si>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</si>
  <si>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</si>
  <si>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</si>
  <si>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</si>
  <si>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</si>
  <si>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</si>
  <si>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</si>
  <si>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</si>
  <si>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</si>
  <si>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</si>
  <si>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</si>
  <si>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</si>
  <si>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</si>
  <si>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</si>
  <si>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</si>
  <si>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</si>
  <si>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</si>
  <si>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</si>
  <si>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</si>
  <si>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</si>
  <si>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</si>
  <si>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</si>
  <si>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</si>
  <si>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</si>
  <si>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</si>
  <si>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</si>
  <si>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</si>
  <si>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</si>
  <si>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</si>
  <si>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</si>
  <si>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</si>
  <si>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</si>
  <si>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</si>
  <si>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</si>
  <si>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</si>
  <si>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</si>
  <si>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</si>
  <si>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</si>
  <si>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</si>
  <si>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</si>
  <si>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</si>
  <si>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</si>
  <si>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</si>
  <si>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</si>
  <si>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</si>
  <si>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</si>
  <si>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</si>
  <si>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</si>
  <si>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</si>
  <si>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</si>
  <si>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</si>
  <si>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</si>
  <si>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</si>
  <si>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</si>
  <si>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</si>
  <si>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</si>
  <si>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</si>
  <si>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</si>
  <si>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</si>
  <si>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</si>
  <si>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</si>
  <si>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</si>
  <si>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</si>
  <si>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</si>
  <si>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</si>
  <si>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</si>
  <si>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</si>
  <si>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</si>
  <si>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</si>
  <si>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</si>
  <si>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</si>
  <si>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</si>
  <si>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</si>
  <si>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</si>
  <si>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</si>
  <si>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</si>
  <si>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</si>
  <si>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</si>
  <si>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</si>
  <si>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</si>
  <si>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</si>
  <si>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</si>
  <si>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</si>
  <si>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</si>
  <si>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</si>
  <si>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</si>
  <si>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</si>
  <si>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</si>
  <si>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</si>
  <si>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</si>
  <si>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</si>
  <si>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</si>
  <si>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</si>
  <si>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</si>
  <si>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</si>
  <si>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</si>
  <si>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</si>
  <si>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</si>
  <si>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</si>
  <si>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</si>
  <si>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</si>
  <si>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</si>
  <si>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</si>
  <si>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</si>
  <si>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</si>
  <si>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</si>
  <si>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</si>
  <si>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</si>
  <si>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</si>
  <si>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</si>
  <si>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</si>
  <si>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</si>
  <si>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</si>
  <si>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</si>
  <si>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</si>
  <si>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</si>
  <si>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</si>
  <si>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</si>
  <si>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</si>
  <si>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</si>
  <si>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</si>
  <si>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</si>
  <si>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</si>
  <si>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</si>
  <si>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</si>
  <si>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</si>
  <si>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</si>
  <si>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</si>
  <si>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</si>
  <si>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</si>
  <si>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</si>
  <si>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</si>
  <si>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</si>
  <si>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</si>
  <si>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</si>
  <si>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</si>
  <si>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</si>
  <si>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</si>
  <si>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</si>
  <si>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</si>
  <si>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</si>
  <si>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</si>
  <si>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</si>
  <si>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</si>
  <si>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</si>
  <si>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</si>
  <si>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</si>
  <si>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</si>
  <si>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</si>
  <si>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</si>
  <si>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</si>
  <si>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</si>
  <si>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</si>
  <si>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</si>
  <si>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</si>
  <si>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</si>
  <si>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</si>
  <si>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</si>
  <si>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</si>
  <si>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</si>
  <si>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</si>
  <si>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</si>
  <si>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</si>
  <si>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</si>
  <si>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</si>
  <si>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</si>
  <si>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</si>
  <si>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</si>
  <si>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</si>
  <si>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</si>
  <si>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</si>
  <si>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</si>
  <si>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</si>
  <si>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</si>
  <si>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</si>
  <si>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</si>
  <si>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</si>
  <si>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</si>
  <si>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</si>
  <si>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</si>
  <si>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</si>
  <si>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</si>
  <si>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</si>
  <si>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</si>
  <si>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</si>
  <si>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</si>
  <si>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</si>
  <si>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</si>
  <si>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</si>
  <si>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</si>
  <si>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</si>
  <si>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</si>
  <si>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</si>
  <si>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</si>
  <si>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</si>
  <si>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</si>
  <si>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</si>
  <si>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</si>
  <si>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</si>
  <si>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</si>
  <si>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</si>
  <si>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</si>
  <si>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</si>
  <si>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</si>
  <si>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</si>
  <si>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</si>
  <si>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</si>
  <si>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</si>
  <si>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</si>
  <si>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</si>
  <si>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</si>
  <si>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</si>
  <si>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</si>
  <si>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</si>
  <si>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</si>
  <si>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</si>
  <si>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</si>
  <si>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</si>
  <si>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</si>
  <si>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</si>
  <si>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</si>
  <si>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</si>
  <si>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</si>
  <si>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</si>
  <si>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</si>
  <si>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</si>
  <si>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</si>
  <si>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</si>
  <si>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</si>
  <si>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</si>
  <si>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</si>
  <si>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</si>
  <si>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</si>
  <si>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</si>
  <si>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</si>
  <si>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</si>
  <si>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</si>
  <si>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</si>
  <si>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</si>
  <si>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</si>
  <si>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</si>
  <si>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</si>
  <si>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</si>
  <si>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</si>
  <si>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</si>
  <si>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</si>
  <si>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</si>
  <si>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</si>
  <si>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</si>
  <si>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</si>
  <si>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</si>
  <si>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</si>
  <si>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</si>
  <si>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</si>
  <si>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</si>
  <si>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</si>
  <si>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</si>
  <si>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</si>
  <si>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</si>
  <si>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</si>
  <si>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</si>
  <si>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</si>
  <si>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</si>
  <si>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</si>
  <si>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</si>
  <si>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</si>
  <si>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</si>
  <si>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</si>
  <si>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</si>
  <si>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</si>
  <si>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</si>
  <si>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</si>
  <si>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</si>
  <si>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</si>
  <si>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</si>
  <si>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</si>
  <si>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</si>
  <si>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</si>
  <si>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</si>
  <si>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</si>
  <si>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</si>
  <si>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</si>
  <si>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</si>
  <si>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</si>
  <si>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</si>
  <si>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</si>
  <si>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</si>
  <si>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</si>
  <si>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</si>
  <si>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</si>
  <si>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</si>
  <si>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</si>
  <si>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</si>
  <si>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</si>
  <si>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</si>
  <si>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</si>
  <si>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</si>
  <si>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</si>
  <si>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</si>
  <si>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</si>
  <si>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</si>
  <si>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</si>
  <si>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</si>
  <si>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</si>
  <si>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</si>
  <si>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</si>
  <si>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</si>
  <si>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</si>
  <si>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</si>
  <si>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</si>
  <si>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</si>
  <si>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</si>
  <si>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</si>
  <si>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</si>
  <si>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</si>
  <si>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</si>
  <si>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</si>
  <si>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</si>
  <si>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</si>
  <si>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</si>
  <si>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</si>
  <si>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</si>
  <si>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</si>
  <si>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</si>
  <si>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</si>
  <si>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</si>
  <si>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</si>
  <si>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</si>
  <si>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</si>
  <si>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</si>
  <si>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</si>
  <si>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</si>
  <si>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</si>
  <si>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</si>
  <si>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</si>
  <si>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</si>
  <si>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</si>
  <si>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</si>
  <si>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</si>
  <si>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</si>
  <si>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</si>
  <si>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</si>
  <si>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</si>
  <si>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</si>
  <si>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</si>
  <si>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</si>
  <si>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</si>
  <si>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</si>
  <si>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</si>
  <si>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</si>
  <si>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</si>
  <si>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</si>
  <si>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</si>
  <si>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</si>
  <si>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</si>
  <si>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</si>
  <si>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</si>
  <si>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</si>
  <si>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</si>
  <si>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</si>
  <si>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</si>
  <si>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</si>
  <si>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</si>
  <si>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</si>
  <si>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</si>
  <si>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</si>
  <si>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</si>
  <si>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</si>
  <si>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</si>
  <si>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</si>
  <si>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</si>
  <si>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</si>
  <si>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</si>
  <si>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</si>
  <si>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</si>
  <si>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</si>
  <si>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</si>
  <si>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</si>
  <si>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</si>
  <si>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</si>
  <si>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</si>
  <si>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</si>
  <si>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</si>
  <si>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</si>
  <si>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</si>
  <si>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</si>
  <si>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</si>
  <si>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</si>
  <si>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</si>
  <si>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</si>
  <si>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</si>
  <si>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</si>
  <si>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</si>
  <si>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</si>
  <si>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</si>
  <si>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</si>
  <si>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</si>
  <si>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</si>
  <si>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</si>
  <si>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</si>
  <si>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</si>
  <si>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</si>
  <si>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</si>
  <si>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</si>
  <si>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</si>
  <si>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</si>
  <si>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</si>
  <si>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</si>
  <si>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</si>
  <si>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</si>
  <si>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</si>
  <si>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</si>
  <si>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</si>
  <si>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</si>
  <si>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</si>
  <si>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</si>
  <si>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</si>
  <si>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</si>
  <si>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</si>
  <si>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</si>
  <si>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</si>
  <si>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</si>
  <si>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</si>
  <si>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</si>
  <si>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</si>
  <si>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</si>
  <si>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</si>
  <si>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</si>
  <si>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</si>
  <si>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</si>
  <si>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</si>
  <si>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</si>
  <si>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</si>
  <si>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</si>
  <si>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</si>
  <si>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</si>
  <si>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</si>
  <si>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</si>
  <si>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</si>
  <si>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</si>
  <si>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</si>
  <si>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</si>
  <si>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</si>
  <si>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</si>
  <si>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</si>
  <si>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</si>
  <si>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</si>
  <si>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</si>
  <si>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</si>
  <si>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</si>
  <si>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</si>
  <si>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</si>
  <si>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</si>
  <si>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</si>
  <si>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</si>
  <si>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</si>
  <si>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</si>
  <si>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</si>
  <si>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</si>
  <si>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</si>
  <si>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</si>
  <si>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</si>
  <si>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</si>
  <si>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</si>
  <si>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</si>
  <si>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</si>
  <si>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</si>
  <si>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</si>
  <si>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</si>
  <si>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</si>
  <si>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</si>
  <si>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</si>
  <si>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</si>
  <si>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</si>
  <si>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</si>
  <si>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</si>
  <si>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</si>
  <si>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</si>
  <si>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</si>
  <si>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</si>
  <si>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</si>
  <si>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</si>
  <si>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</si>
  <si>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</si>
  <si>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</si>
  <si>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</si>
  <si>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</si>
  <si>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</si>
  <si>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</si>
  <si>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</si>
  <si>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</si>
  <si>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</si>
  <si>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</si>
  <si>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</si>
  <si>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</si>
  <si>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</si>
  <si>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</si>
  <si>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</si>
  <si>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</si>
  <si>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</si>
  <si>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</si>
  <si>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</si>
  <si>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</si>
  <si>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</si>
  <si>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</si>
  <si>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</si>
  <si>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</si>
  <si>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</si>
  <si>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</si>
  <si>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</si>
  <si>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</si>
  <si>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</si>
  <si>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</si>
  <si>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</si>
  <si>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</si>
  <si>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</si>
  <si>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</si>
  <si>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</si>
  <si>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</si>
  <si>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</si>
  <si>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</si>
  <si>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</si>
  <si>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</si>
  <si>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</si>
  <si>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</si>
  <si>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</si>
  <si>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</si>
  <si>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</si>
  <si>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</si>
  <si>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</si>
  <si>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</si>
  <si>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</si>
  <si>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</si>
  <si>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</si>
  <si>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</si>
  <si>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</si>
  <si>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</si>
  <si>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</si>
  <si>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</si>
  <si>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</si>
  <si>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</si>
  <si>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</si>
  <si>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</si>
  <si>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</si>
  <si>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</si>
  <si>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</si>
  <si>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</si>
  <si>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</si>
  <si>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</si>
  <si>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</si>
  <si>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</si>
  <si>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</si>
  <si>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</si>
  <si>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</si>
  <si>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</si>
  <si>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</si>
  <si>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</si>
  <si>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</si>
  <si>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</si>
  <si>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</si>
  <si>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</si>
  <si>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</si>
  <si>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</si>
  <si>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</si>
  <si>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</si>
  <si>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</si>
  <si>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</si>
  <si>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</si>
  <si>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</si>
  <si>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</si>
  <si>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</si>
  <si>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</si>
  <si>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</si>
  <si>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</si>
  <si>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</si>
  <si>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</si>
  <si>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</si>
  <si>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</si>
  <si>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</si>
  <si>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</si>
  <si>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</si>
  <si>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</si>
  <si>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</si>
  <si>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</si>
  <si>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</si>
  <si>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</si>
  <si>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</si>
  <si>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</si>
  <si>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</si>
  <si>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</si>
  <si>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</si>
  <si>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</si>
  <si>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</si>
  <si>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</si>
  <si>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</si>
  <si>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</si>
  <si>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</si>
  <si>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</si>
  <si>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</si>
  <si>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</si>
  <si>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</si>
  <si>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</si>
  <si>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</si>
  <si>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</si>
  <si>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</si>
  <si>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</si>
  <si>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</si>
  <si>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</si>
  <si>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</si>
  <si>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</si>
  <si>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</si>
  <si>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</si>
  <si>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</si>
  <si>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</si>
  <si>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</si>
  <si>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</si>
  <si>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</si>
  <si>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</si>
  <si>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</si>
  <si>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</si>
  <si>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</si>
  <si>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</si>
  <si>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</si>
  <si>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</si>
  <si>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</si>
  <si>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</si>
  <si>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</si>
  <si>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</si>
  <si>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</si>
  <si>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</si>
  <si>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</si>
  <si>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</si>
  <si>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</si>
  <si>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</si>
  <si>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</si>
  <si>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</si>
  <si>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</si>
  <si>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</si>
  <si>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</si>
  <si>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</si>
  <si>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</si>
  <si>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</si>
  <si>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</si>
  <si>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</si>
  <si>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</si>
  <si>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</si>
  <si>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</si>
  <si>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</si>
  <si>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</si>
  <si>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</si>
  <si>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</si>
  <si>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</si>
  <si>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</si>
  <si>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</si>
  <si>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</si>
  <si>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</si>
  <si>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</si>
  <si>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</si>
  <si>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</si>
  <si>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</si>
  <si>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</si>
  <si>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</si>
  <si>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</si>
  <si>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</si>
  <si>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</si>
  <si>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</si>
  <si>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</si>
  <si>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</si>
  <si>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</si>
  <si>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</si>
  <si>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</si>
  <si>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</si>
  <si>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</si>
  <si>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</si>
  <si>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</si>
  <si>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</si>
  <si>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</si>
  <si>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</si>
  <si>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</si>
  <si>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</si>
  <si>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</si>
  <si>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</si>
  <si>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</si>
  <si>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</si>
  <si>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</si>
  <si>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</si>
  <si>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</si>
  <si>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</si>
  <si>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</si>
  <si>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</si>
  <si>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</si>
  <si>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</si>
  <si>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</si>
  <si>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</si>
  <si>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</si>
  <si>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</si>
  <si>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</si>
  <si>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</si>
  <si>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</si>
  <si>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</si>
  <si>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</si>
  <si>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</si>
  <si>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</si>
  <si>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</si>
  <si>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</si>
  <si>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</si>
  <si>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</si>
  <si>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</si>
  <si>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</si>
  <si>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</si>
  <si>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</si>
  <si>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</si>
  <si>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</si>
  <si>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</si>
  <si>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</si>
  <si>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</si>
  <si>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</si>
  <si>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</si>
  <si>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</si>
  <si>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</si>
  <si>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</si>
  <si>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</si>
  <si>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</si>
  <si>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</si>
  <si>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</si>
  <si>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</si>
  <si>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</si>
  <si>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</si>
  <si>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</si>
  <si>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</si>
  <si>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</si>
  <si>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</si>
  <si>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</si>
  <si>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</si>
  <si>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</si>
  <si>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</si>
  <si>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</si>
  <si>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</si>
  <si>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</si>
  <si>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</si>
  <si>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</si>
  <si>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</si>
  <si>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</si>
  <si>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</si>
  <si>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</si>
  <si>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</si>
  <si>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</si>
  <si>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</si>
  <si>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</si>
  <si>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</si>
  <si>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</si>
  <si>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</si>
  <si>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</si>
  <si>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</si>
  <si>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</si>
  <si>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</si>
  <si>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</si>
  <si>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</si>
  <si>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</si>
  <si>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</si>
  <si>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</si>
  <si>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</si>
  <si>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</si>
  <si>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</si>
  <si>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</si>
  <si>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</si>
  <si>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</si>
  <si>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</si>
  <si>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</si>
  <si>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</si>
  <si>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</si>
  <si>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</si>
  <si>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</si>
  <si>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</si>
  <si>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</si>
  <si>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</si>
  <si>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</si>
  <si>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</si>
  <si>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</si>
  <si>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</si>
  <si>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</si>
  <si>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</si>
  <si>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</si>
  <si>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</si>
  <si>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</si>
  <si>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</si>
  <si>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</si>
  <si>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</si>
  <si>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</si>
  <si>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</si>
  <si>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</si>
  <si>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</si>
  <si>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</si>
  <si>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</si>
  <si>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</si>
  <si>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</si>
  <si>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</si>
  <si>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</si>
  <si>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</si>
  <si>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</si>
  <si>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</si>
  <si>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</si>
  <si>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</si>
  <si>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</si>
  <si>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</si>
  <si>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</si>
  <si>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</si>
  <si>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</si>
  <si>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</si>
  <si>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</si>
  <si>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</si>
  <si>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</si>
  <si>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</si>
  <si>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</si>
  <si>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</si>
  <si>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</si>
  <si>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</si>
  <si>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</si>
  <si>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</si>
  <si>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</si>
  <si>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</si>
  <si>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</si>
  <si>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</si>
  <si>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</si>
  <si>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</si>
  <si>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</si>
  <si>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</si>
  <si>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</si>
  <si>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</si>
  <si>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</si>
  <si>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</si>
  <si>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</si>
  <si>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</si>
  <si>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</si>
  <si>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</si>
  <si>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</si>
  <si>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</si>
  <si>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</si>
  <si>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</si>
  <si>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</si>
  <si>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</si>
  <si>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</si>
  <si>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</si>
  <si>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</si>
  <si>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</si>
  <si>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</si>
  <si>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</si>
  <si>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</si>
  <si>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</si>
  <si>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</si>
  <si>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</si>
  <si>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</si>
  <si>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</si>
  <si>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</si>
  <si>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</si>
  <si>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</si>
  <si>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</si>
  <si>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</si>
  <si>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</si>
  <si>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</si>
  <si>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</si>
  <si>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</si>
  <si>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</si>
  <si>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</si>
  <si>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</si>
  <si>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</si>
  <si>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</si>
  <si>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</si>
  <si>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</si>
  <si>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</si>
  <si>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</si>
  <si>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</si>
  <si>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</si>
  <si>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</si>
  <si>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</si>
  <si>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</si>
  <si>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</si>
  <si>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</si>
  <si>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</si>
  <si>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</si>
  <si>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</si>
  <si>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</si>
  <si>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</si>
  <si>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</si>
  <si>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</si>
  <si>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</si>
  <si>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</si>
  <si>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</si>
  <si>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</si>
  <si>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</si>
  <si>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</si>
  <si>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</si>
  <si>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</si>
  <si>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</si>
  <si>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</si>
  <si>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</si>
  <si>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</si>
  <si>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</si>
  <si>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</si>
  <si>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</si>
  <si>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</si>
  <si>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</si>
  <si>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</si>
  <si>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</si>
  <si>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</si>
  <si>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</si>
  <si>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</si>
  <si>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</si>
  <si>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</si>
  <si>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</si>
  <si>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</si>
  <si>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</si>
  <si>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</si>
  <si>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</si>
  <si>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</si>
  <si>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</si>
  <si>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</si>
  <si>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</si>
  <si>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</si>
  <si>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</si>
  <si>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</si>
  <si>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</si>
  <si>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</si>
  <si>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</si>
  <si>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</si>
  <si>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</si>
  <si>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</si>
  <si>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</si>
  <si>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</si>
  <si>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</si>
  <si>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</si>
  <si>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</si>
  <si>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</si>
  <si>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</si>
  <si>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</si>
  <si>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</si>
  <si>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</si>
  <si>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</si>
  <si>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</si>
  <si>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</si>
  <si>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</si>
  <si>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</si>
  <si>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</si>
  <si>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</si>
  <si>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</si>
  <si>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</si>
  <si>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</si>
  <si>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</si>
  <si>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</si>
  <si>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</si>
  <si>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</si>
  <si>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</si>
  <si>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</si>
  <si>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</si>
  <si>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</si>
  <si>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</si>
  <si>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</si>
  <si>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</si>
  <si>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</si>
  <si>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</si>
  <si>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</si>
  <si>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</si>
  <si>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</si>
  <si>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</si>
  <si>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</si>
  <si>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</si>
  <si>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</si>
  <si>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</si>
  <si>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</si>
  <si>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</si>
  <si>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</si>
  <si>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</si>
  <si>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</si>
  <si>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</si>
  <si>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</si>
  <si>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</si>
  <si>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</si>
  <si>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</si>
  <si>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</si>
  <si>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</si>
  <si>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</si>
  <si>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</si>
  <si>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</si>
  <si>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</si>
  <si>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</si>
  <si>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</si>
  <si>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</si>
  <si>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</si>
  <si>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</si>
  <si>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</si>
  <si>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</si>
  <si>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</si>
  <si>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</si>
  <si>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</si>
  <si>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</si>
  <si>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</si>
  <si>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</si>
  <si>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</si>
  <si>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</si>
  <si>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</si>
  <si>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</si>
  <si>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</si>
  <si>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</si>
  <si>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</si>
  <si>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</si>
  <si>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</si>
  <si>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</si>
  <si>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</si>
  <si>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</si>
  <si>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</si>
  <si>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</si>
  <si>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</si>
  <si>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</si>
  <si>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</si>
  <si>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</si>
  <si>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</si>
  <si>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</si>
  <si>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</si>
  <si>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</si>
  <si>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</si>
  <si>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</si>
  <si>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</si>
  <si>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</si>
  <si>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</si>
  <si>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</si>
  <si>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</si>
  <si>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</si>
  <si>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</si>
  <si>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</si>
  <si>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</si>
  <si>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</si>
  <si>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</si>
  <si>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</si>
  <si>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</si>
  <si>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</si>
  <si>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</si>
  <si>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</si>
  <si>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</si>
  <si>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</si>
  <si>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</si>
  <si>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</si>
  <si>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</si>
  <si>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</si>
  <si>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</si>
  <si>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</si>
  <si>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</si>
  <si>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</si>
  <si>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</si>
  <si>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</si>
  <si>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</si>
  <si>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</si>
  <si>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</si>
  <si>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</si>
  <si>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</si>
  <si>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</si>
  <si>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</si>
  <si>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</si>
  <si>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</si>
  <si>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</si>
  <si>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</si>
  <si>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</si>
  <si>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</si>
  <si>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</si>
  <si>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</si>
  <si>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</si>
  <si>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</si>
  <si>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</si>
  <si>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</si>
  <si>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</si>
  <si>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</si>
  <si>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</si>
  <si>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</si>
  <si>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</si>
  <si>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</si>
  <si>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</si>
  <si>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</si>
  <si>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</si>
  <si>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</si>
  <si>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</si>
  <si>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</si>
  <si>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</si>
  <si>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</si>
  <si>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</si>
  <si>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</si>
  <si>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</si>
  <si>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</si>
  <si>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</si>
  <si>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</si>
  <si>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</si>
  <si>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</si>
  <si>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</si>
  <si>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</si>
  <si>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</si>
  <si>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</si>
  <si>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</si>
  <si>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</si>
  <si>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</si>
  <si>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</si>
  <si>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</si>
  <si>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</si>
  <si>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</si>
  <si>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</si>
  <si>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</si>
  <si>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</si>
  <si>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</si>
  <si>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</si>
  <si>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</si>
  <si>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</si>
  <si>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</si>
  <si>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</si>
  <si>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</si>
  <si>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</si>
  <si>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</si>
  <si>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</si>
  <si>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</si>
  <si>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</si>
  <si>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</si>
  <si>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</si>
  <si>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</si>
  <si>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</si>
  <si>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</si>
  <si>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</si>
  <si>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</si>
  <si>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</si>
  <si>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</si>
  <si>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</si>
  <si>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</si>
  <si>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</si>
  <si>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</si>
  <si>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</si>
  <si>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</si>
  <si>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</si>
  <si>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</si>
  <si>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</si>
  <si>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</si>
  <si>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</si>
  <si>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</si>
  <si>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</si>
  <si>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</si>
  <si>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</si>
  <si>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</si>
  <si>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</si>
  <si>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</si>
  <si>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</si>
  <si>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</si>
  <si>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</si>
  <si>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</si>
  <si>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</si>
  <si>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</si>
  <si>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</si>
  <si>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</si>
  <si>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</si>
  <si>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</si>
  <si>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</si>
  <si>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</si>
  <si>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</si>
  <si>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</si>
  <si>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</si>
  <si>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</si>
  <si>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</si>
  <si>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</si>
  <si>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</si>
  <si>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</si>
  <si>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</si>
  <si>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</si>
  <si>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</si>
  <si>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</si>
  <si>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</si>
  <si>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</si>
  <si>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</si>
  <si>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</si>
  <si>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</si>
  <si>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</si>
  <si>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</si>
  <si>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</si>
  <si>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</si>
  <si>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</si>
  <si>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</si>
  <si>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</si>
  <si>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</si>
  <si>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</si>
  <si>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</si>
  <si>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</si>
  <si>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</si>
  <si>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</si>
  <si>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</si>
  <si>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</si>
  <si>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</si>
  <si>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</si>
  <si>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</si>
  <si>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</si>
  <si>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</si>
  <si>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</si>
  <si>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</si>
  <si>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</si>
  <si>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</si>
  <si>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</si>
  <si>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</si>
  <si>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</si>
  <si>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</si>
  <si>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</si>
  <si>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</si>
  <si>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</si>
  <si>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</si>
  <si>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</si>
  <si>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</si>
  <si>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</si>
  <si>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</si>
  <si>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</si>
  <si>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</si>
  <si>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</si>
  <si>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</si>
  <si>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</si>
  <si>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</si>
  <si>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</si>
  <si>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</si>
  <si>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</si>
  <si>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</si>
  <si>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</si>
  <si>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</si>
  <si>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</si>
  <si>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</si>
  <si>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</si>
  <si>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</si>
  <si>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</si>
  <si>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</si>
  <si>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</si>
  <si>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</si>
  <si>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</si>
  <si>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</si>
  <si>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</si>
  <si>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</si>
  <si>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</si>
  <si>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</si>
  <si>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</si>
  <si>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</si>
  <si>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</si>
  <si>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</si>
  <si>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</si>
  <si>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</si>
  <si>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</si>
  <si>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</si>
  <si>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</si>
  <si>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</si>
  <si>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</si>
  <si>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</si>
  <si>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</si>
  <si>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</si>
  <si>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</si>
  <si>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</si>
  <si>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</si>
  <si>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</si>
  <si>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</si>
  <si>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</si>
  <si>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</si>
  <si>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</si>
  <si>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</si>
  <si>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</si>
  <si>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</si>
  <si>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</si>
  <si>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</si>
  <si>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</si>
  <si>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</si>
  <si>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</si>
  <si>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</si>
  <si>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</si>
  <si>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</si>
  <si>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</si>
  <si>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</si>
  <si>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</si>
  <si>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</si>
  <si>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</si>
  <si>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</si>
  <si>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</si>
  <si>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</si>
  <si>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</si>
  <si>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</si>
  <si>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</si>
  <si>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</si>
  <si>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</si>
  <si>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</si>
  <si>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</si>
  <si>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</si>
  <si>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</si>
  <si>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</si>
  <si>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</si>
  <si>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</si>
  <si>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</si>
  <si>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</si>
  <si>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</si>
  <si>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</si>
  <si>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</si>
  <si>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</si>
  <si>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</si>
  <si>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</si>
  <si>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</si>
  <si>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</si>
  <si>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</si>
  <si>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</si>
  <si>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</si>
  <si>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</si>
  <si>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</si>
  <si>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</si>
  <si>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</si>
  <si>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</si>
  <si>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</si>
  <si>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</si>
  <si>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</si>
  <si>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</si>
  <si>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</si>
  <si>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</si>
  <si>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</si>
  <si>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</si>
  <si>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</si>
  <si>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</si>
  <si>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</si>
  <si>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</si>
  <si>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</si>
  <si>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</si>
  <si>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</si>
  <si>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</si>
  <si>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</si>
  <si>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</si>
  <si>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</si>
  <si>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</si>
  <si>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</si>
  <si>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</si>
  <si>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</si>
  <si>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</si>
  <si>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</si>
  <si>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</si>
  <si>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</si>
  <si>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</si>
  <si>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</si>
  <si>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</si>
  <si>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</si>
  <si>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</si>
  <si>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</si>
  <si>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</si>
  <si>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</si>
  <si>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</si>
  <si>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</si>
  <si>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</si>
  <si>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</si>
  <si>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</si>
  <si>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</si>
  <si>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</si>
  <si>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</si>
  <si>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</si>
  <si>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</si>
  <si>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</si>
  <si>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</si>
  <si>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</si>
  <si>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</si>
  <si>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</si>
  <si>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</si>
  <si>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</si>
  <si>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</si>
  <si>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</si>
  <si>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</si>
  <si>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</si>
  <si>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</si>
  <si>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</si>
  <si>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</si>
  <si>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</si>
  <si>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</si>
  <si>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</si>
  <si>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</si>
  <si>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</si>
  <si>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</si>
  <si>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</si>
  <si>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</si>
  <si>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</si>
  <si>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</si>
  <si>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</si>
  <si>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</si>
  <si>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</si>
  <si>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</si>
  <si>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</si>
  <si>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</si>
  <si>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</si>
  <si>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</si>
  <si>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</si>
  <si>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</si>
  <si>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</si>
  <si>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</si>
  <si>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</si>
  <si>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</si>
  <si>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</si>
  <si>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</si>
  <si>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</si>
  <si>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</si>
  <si>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</si>
  <si>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</si>
  <si>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</si>
  <si>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</si>
  <si>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</si>
  <si>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</si>
  <si>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</si>
  <si>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</si>
  <si>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</si>
  <si>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</si>
  <si>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</si>
  <si>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</si>
  <si>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</si>
  <si>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</si>
  <si>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</si>
  <si>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</si>
  <si>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</si>
  <si>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</si>
  <si>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</si>
  <si>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</si>
  <si>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</si>
  <si>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</si>
  <si>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</si>
  <si>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</si>
  <si>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</si>
  <si>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</si>
  <si>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</si>
  <si>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</si>
  <si>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</si>
  <si>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</si>
  <si>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</si>
  <si>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</si>
  <si>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</si>
  <si>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</si>
  <si>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</si>
  <si>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</si>
  <si>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</si>
  <si>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</si>
  <si>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</si>
  <si>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</si>
  <si>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</si>
  <si>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</si>
  <si>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</si>
  <si>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</si>
  <si>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</si>
  <si>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</si>
  <si>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</si>
  <si>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</si>
  <si>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</si>
  <si>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</si>
  <si>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</si>
  <si>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</si>
  <si>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</si>
  <si>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</si>
  <si>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</si>
  <si>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</si>
  <si>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</si>
  <si>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</si>
  <si>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</si>
  <si>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</si>
  <si>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</si>
  <si>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</si>
  <si>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</si>
  <si>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</si>
  <si>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</si>
  <si>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</si>
  <si>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</si>
  <si>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</si>
  <si>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</si>
  <si>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</si>
  <si>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</si>
  <si>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</si>
  <si>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</si>
  <si>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</si>
  <si>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</si>
  <si>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</si>
  <si>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</si>
  <si>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</si>
  <si>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</si>
  <si>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</si>
  <si>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</si>
  <si>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</si>
  <si>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</si>
  <si>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</si>
  <si>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</si>
  <si>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</si>
  <si>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</si>
  <si>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</si>
  <si>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</si>
  <si>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</si>
  <si>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</si>
  <si>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</si>
  <si>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</si>
  <si>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</si>
  <si>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</si>
  <si>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</si>
  <si>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</si>
  <si>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</si>
  <si>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</si>
  <si>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</si>
  <si>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</si>
  <si>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</si>
  <si>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</si>
  <si>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</si>
  <si>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</si>
  <si>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</si>
  <si>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</si>
  <si>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</si>
  <si>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</si>
  <si>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</si>
  <si>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</si>
  <si>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</si>
  <si>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</si>
  <si>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</si>
  <si>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</si>
  <si>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</si>
  <si>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</si>
  <si>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</si>
  <si>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</si>
  <si>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</si>
  <si>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</si>
  <si>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</si>
  <si>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</si>
  <si>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</si>
  <si>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</si>
  <si>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</si>
  <si>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</si>
  <si>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</si>
  <si>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</si>
  <si>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</si>
  <si>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</si>
  <si>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</si>
  <si>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</si>
  <si>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</si>
  <si>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</si>
  <si>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</si>
  <si>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</si>
  <si>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</si>
  <si>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</si>
  <si>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</si>
  <si>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</si>
  <si>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</si>
  <si>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</si>
  <si>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</si>
  <si>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</si>
  <si>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</si>
  <si>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</si>
  <si>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</si>
  <si>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</si>
  <si>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</si>
  <si>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</si>
  <si>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</si>
  <si>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</si>
  <si>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</si>
  <si>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</si>
  <si>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</si>
  <si>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</si>
  <si>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</si>
  <si>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</si>
  <si>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</si>
  <si>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</si>
  <si>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</si>
  <si>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</si>
  <si>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</si>
  <si>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</si>
  <si>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</si>
  <si>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</si>
  <si>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</si>
  <si>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</si>
  <si>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</si>
  <si>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</si>
  <si>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</si>
  <si>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</si>
  <si>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</si>
  <si>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</si>
  <si>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</si>
  <si>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</si>
  <si>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</si>
  <si>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</si>
  <si>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</si>
  <si>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</si>
  <si>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</si>
  <si>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</si>
  <si>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</si>
  <si>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</si>
  <si>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</si>
  <si>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</si>
  <si>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</si>
  <si>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</si>
  <si>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</si>
  <si>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</si>
  <si>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</si>
  <si>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</si>
  <si>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</si>
  <si>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</si>
  <si>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</si>
  <si>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</si>
  <si>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</si>
  <si>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</si>
  <si>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</si>
  <si>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</si>
  <si>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</si>
  <si>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</si>
  <si>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</si>
  <si>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</si>
  <si>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</si>
  <si>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</si>
  <si>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</si>
  <si>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</si>
  <si>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</si>
  <si>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</si>
  <si>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</si>
  <si>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</si>
  <si>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</si>
  <si>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</si>
  <si>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</si>
  <si>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</si>
  <si>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</si>
  <si>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</si>
  <si>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</si>
  <si>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</si>
  <si>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</si>
  <si>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</si>
  <si>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</si>
  <si>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</si>
  <si>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</si>
  <si>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</si>
  <si>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</si>
  <si>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</si>
  <si>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</si>
  <si>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</si>
  <si>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</si>
  <si>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</si>
  <si>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</si>
  <si>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</si>
  <si>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</si>
  <si>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</si>
  <si>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</si>
  <si>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</si>
  <si>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</si>
  <si>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</si>
  <si>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</si>
  <si>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</si>
  <si>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</si>
  <si>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</si>
  <si>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</si>
  <si>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</si>
  <si>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</si>
  <si>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</si>
  <si>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</si>
  <si>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</si>
  <si>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</si>
  <si>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</si>
  <si>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</si>
  <si>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</si>
  <si>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</si>
  <si>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</si>
  <si>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</si>
  <si>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</si>
  <si>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</si>
  <si>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</si>
  <si>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</si>
  <si>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</si>
  <si>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</si>
  <si>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</si>
  <si>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</si>
  <si>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</si>
  <si>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</si>
  <si>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</si>
  <si>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</si>
  <si>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</si>
  <si>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</si>
  <si>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</si>
  <si>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</si>
  <si>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</si>
  <si>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</si>
  <si>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</si>
  <si>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</si>
  <si>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</si>
  <si>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</si>
  <si>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</si>
  <si>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</si>
  <si>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</si>
  <si>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</si>
  <si>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</si>
  <si>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</si>
  <si>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</si>
  <si>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</si>
  <si>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</si>
  <si>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</si>
  <si>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</si>
  <si>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</si>
  <si>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</si>
  <si>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</si>
  <si>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</si>
  <si>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</si>
  <si>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</si>
  <si>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</si>
  <si>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</si>
  <si>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</si>
  <si>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</si>
  <si>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</si>
  <si>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</si>
  <si>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</si>
  <si>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</si>
  <si>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</si>
  <si>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</si>
  <si>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</si>
  <si>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</si>
  <si>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</si>
  <si>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</si>
  <si>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</si>
  <si>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</si>
  <si>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</si>
  <si>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</si>
  <si>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</si>
  <si>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</si>
  <si>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</si>
  <si>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</si>
  <si>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</si>
  <si>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</si>
  <si>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</si>
  <si>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</si>
  <si>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</si>
  <si>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</si>
  <si>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</si>
  <si>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</si>
  <si>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</si>
  <si>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</si>
  <si>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</si>
  <si>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</si>
  <si>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</si>
  <si>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</si>
  <si>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</si>
  <si>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</si>
  <si>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</si>
  <si>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</si>
  <si>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</si>
  <si>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</si>
  <si>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</si>
  <si>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</si>
  <si>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</si>
  <si>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</si>
  <si>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</si>
  <si>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</si>
  <si>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</si>
  <si>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</si>
  <si>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</si>
  <si>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</si>
  <si>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</si>
  <si>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</si>
  <si>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</si>
  <si>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</si>
  <si>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</si>
  <si>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</si>
  <si>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</si>
  <si>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</si>
  <si>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</si>
  <si>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</si>
  <si>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</si>
  <si>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</si>
  <si>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</si>
  <si>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</si>
  <si>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</si>
  <si>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</si>
  <si>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</si>
  <si>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</si>
  <si>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</si>
  <si>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</si>
  <si>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</si>
  <si>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</si>
  <si>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</si>
  <si>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</si>
  <si>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</si>
  <si>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</si>
  <si>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</si>
  <si>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</si>
  <si>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</si>
  <si>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</si>
  <si>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</si>
  <si>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</si>
  <si>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</si>
  <si>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</si>
  <si>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</si>
  <si>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</si>
  <si>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</si>
  <si>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</si>
  <si>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</si>
  <si>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</si>
  <si>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</si>
  <si>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</si>
  <si>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</si>
  <si>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</si>
  <si>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</si>
  <si>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</si>
  <si>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</si>
  <si>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</si>
  <si>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</si>
  <si>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</si>
  <si>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</si>
  <si>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</si>
  <si>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</si>
  <si>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</si>
  <si>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</si>
  <si>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</si>
  <si>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</si>
  <si>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</si>
  <si>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</si>
  <si>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</si>
  <si>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</si>
  <si>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</si>
  <si>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</si>
  <si>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</si>
  <si>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</si>
  <si>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</si>
  <si>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</si>
  <si>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</si>
  <si>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</si>
  <si>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</si>
  <si>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</si>
  <si>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</si>
  <si>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</si>
  <si>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</si>
  <si>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</si>
  <si>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</si>
  <si>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</si>
  <si>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</si>
  <si>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</si>
  <si>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</si>
  <si>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</si>
  <si>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</si>
  <si>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</si>
  <si>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</si>
  <si>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</si>
  <si>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</si>
  <si>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</si>
  <si>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</si>
  <si>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</si>
  <si>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</si>
  <si>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</si>
  <si>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</si>
  <si>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</si>
  <si>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</si>
  <si>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</si>
  <si>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</si>
  <si>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</si>
  <si>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</si>
  <si>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</si>
  <si>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</si>
  <si>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</si>
  <si>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</si>
  <si>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</si>
  <si>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</si>
  <si>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</si>
  <si>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</si>
  <si>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</si>
  <si>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</si>
  <si>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</si>
  <si>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</si>
  <si>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</si>
  <si>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</si>
  <si>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</si>
  <si>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</si>
  <si>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</si>
  <si>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</si>
  <si>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</si>
  <si>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</si>
  <si>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</si>
  <si>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</si>
  <si>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</si>
  <si>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</si>
  <si>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</si>
  <si>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</si>
  <si>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</si>
  <si>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</si>
  <si>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</si>
  <si>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</si>
  <si>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</si>
  <si>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</si>
  <si>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</si>
  <si>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</si>
  <si>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</si>
  <si>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</si>
  <si>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</si>
  <si>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</si>
  <si>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</si>
  <si>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</si>
  <si>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</si>
  <si>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</si>
  <si>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</si>
  <si>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</si>
  <si>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</si>
  <si>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</si>
  <si>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</si>
  <si>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</si>
  <si>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</si>
  <si>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</si>
  <si>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</si>
  <si>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</si>
  <si>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</si>
  <si>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</si>
  <si>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</si>
  <si>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</si>
  <si>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</si>
  <si>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</si>
  <si>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</si>
  <si>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</si>
  <si>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</si>
  <si>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</si>
  <si>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</si>
  <si>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</si>
  <si>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</si>
  <si>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</si>
  <si>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</si>
  <si>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</si>
  <si>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</si>
  <si>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</si>
  <si>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</si>
  <si>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</si>
  <si>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</si>
  <si>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</si>
  <si>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</si>
  <si>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</si>
  <si>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</si>
  <si>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</si>
  <si>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</si>
  <si>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</si>
  <si>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</si>
  <si>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</si>
  <si>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</si>
  <si>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</si>
  <si>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</si>
  <si>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</si>
  <si>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</si>
  <si>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</si>
  <si>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</si>
  <si>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</si>
  <si>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</si>
  <si>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</si>
  <si>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</si>
  <si>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</si>
  <si>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</si>
  <si>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</si>
  <si>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</si>
  <si>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</si>
  <si>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</si>
  <si>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</si>
  <si>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</si>
  <si>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</si>
  <si>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</si>
  <si>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</si>
  <si>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</si>
  <si>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</si>
  <si>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</si>
  <si>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</si>
  <si>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</si>
  <si>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</si>
  <si>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</si>
  <si>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</si>
  <si>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</si>
  <si>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</si>
  <si>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</si>
  <si>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</si>
  <si>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</si>
  <si>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</si>
  <si>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</si>
  <si>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</si>
  <si>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</si>
  <si>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</si>
  <si>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</si>
  <si>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</si>
  <si>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</si>
  <si>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</si>
  <si>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</si>
  <si>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</si>
  <si>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</si>
  <si>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</si>
  <si>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</si>
  <si>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</si>
  <si>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</si>
  <si>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</si>
  <si>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</si>
  <si>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</si>
  <si>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</si>
  <si>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</si>
  <si>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</si>
  <si>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</si>
  <si>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</si>
  <si>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</si>
  <si>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</si>
  <si>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</si>
  <si>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</si>
  <si>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</si>
  <si>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</si>
  <si>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</si>
  <si>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</si>
  <si>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</si>
  <si>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</si>
  <si>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</si>
  <si>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</si>
  <si>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</si>
  <si>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</si>
  <si>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</si>
  <si>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</si>
  <si>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</si>
  <si>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</si>
  <si>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</si>
  <si>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</si>
  <si>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</si>
  <si>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</si>
  <si>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</si>
  <si>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</si>
  <si>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</si>
  <si>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</si>
  <si>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</si>
  <si>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</si>
  <si>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</si>
  <si>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</si>
  <si>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</si>
  <si>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</si>
  <si>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</si>
  <si>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</si>
  <si>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</si>
  <si>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</si>
  <si>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</si>
  <si>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</si>
  <si>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</si>
  <si>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</si>
  <si>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</si>
  <si>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</si>
  <si>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</si>
  <si>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</si>
  <si>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</si>
  <si>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</si>
  <si>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</si>
  <si>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</si>
  <si>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</si>
  <si>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</si>
  <si>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</si>
  <si>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</si>
  <si>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</si>
  <si>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</si>
  <si>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</si>
  <si>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</si>
  <si>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</si>
  <si>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</si>
  <si>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</si>
  <si>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</si>
  <si>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</si>
  <si>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</si>
  <si>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</si>
  <si>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</si>
  <si>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</si>
  <si>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</si>
  <si>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</si>
  <si>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</si>
  <si>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</si>
  <si>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</si>
  <si>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</si>
  <si>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</si>
  <si>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</si>
  <si>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</si>
  <si>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</si>
  <si>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</si>
  <si>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</si>
  <si>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</si>
  <si>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</si>
  <si>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</si>
  <si>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</si>
  <si>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</si>
  <si>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</si>
  <si>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</si>
  <si>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</si>
  <si>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</si>
  <si>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</si>
  <si>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</si>
  <si>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</si>
  <si>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</si>
  <si>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</si>
  <si>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</si>
  <si>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</si>
  <si>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</si>
  <si>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</si>
  <si>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</si>
  <si>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</si>
  <si>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</si>
  <si>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</si>
  <si>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</si>
  <si>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</si>
  <si>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</si>
  <si>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</si>
  <si>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</si>
  <si>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</si>
  <si>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</si>
  <si>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</si>
  <si>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</si>
  <si>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</si>
  <si>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</si>
  <si>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</si>
  <si>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</si>
  <si>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</si>
  <si>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</si>
  <si>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</si>
  <si>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</si>
  <si>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</si>
  <si>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</si>
  <si>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</si>
  <si>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</si>
  <si>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</si>
  <si>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</si>
  <si>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</si>
  <si>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</si>
  <si>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</si>
  <si>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</si>
  <si>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</si>
  <si>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</si>
  <si>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</si>
  <si>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</si>
  <si>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</si>
  <si>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</si>
  <si>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</si>
  <si>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</si>
  <si>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</si>
  <si>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</si>
  <si>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</si>
  <si>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</si>
  <si>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</si>
  <si>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</si>
  <si>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</si>
  <si>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</si>
  <si>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</si>
  <si>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</si>
  <si>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</si>
  <si>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</si>
  <si>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</si>
  <si>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</si>
  <si>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</si>
  <si>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</si>
  <si>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</si>
  <si>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</si>
  <si>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</si>
  <si>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</si>
  <si>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</si>
  <si>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</si>
  <si>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</si>
  <si>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</si>
  <si>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</si>
  <si>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</si>
  <si>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</si>
  <si>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</si>
  <si>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</si>
  <si>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</si>
  <si>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</si>
  <si>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</si>
  <si>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</si>
  <si>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</si>
  <si>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</si>
  <si>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</si>
  <si>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</si>
  <si>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</si>
  <si>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</si>
  <si>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</si>
  <si>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</si>
  <si>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</si>
  <si>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</si>
  <si>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</si>
  <si>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</si>
  <si>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</si>
  <si>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</si>
  <si>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</si>
  <si>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</si>
  <si>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</si>
  <si>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</si>
  <si>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</si>
  <si>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</si>
  <si>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</si>
  <si>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</si>
  <si>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</si>
  <si>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</si>
  <si>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</si>
  <si>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</si>
  <si>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</si>
  <si>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</si>
  <si>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</si>
  <si>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</si>
  <si>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</si>
  <si>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</si>
  <si>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</si>
  <si>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</si>
  <si>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</si>
  <si>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</si>
  <si>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</si>
  <si>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</si>
  <si>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</si>
  <si>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</si>
  <si>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</si>
  <si>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</si>
  <si>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</si>
  <si>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</si>
  <si>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</si>
  <si>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</si>
  <si>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</si>
  <si>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</si>
  <si>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</si>
  <si>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</si>
  <si>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</si>
  <si>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</si>
  <si>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</si>
  <si>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</si>
  <si>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</si>
  <si>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</si>
  <si>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</si>
  <si>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</si>
  <si>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</si>
  <si>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</si>
  <si>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</si>
  <si>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</si>
  <si>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</si>
  <si>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</si>
  <si>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</si>
  <si>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</si>
  <si>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</si>
  <si>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</si>
  <si>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</si>
  <si>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</si>
  <si>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</si>
  <si>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</si>
  <si>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</si>
  <si>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</si>
  <si>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</si>
  <si>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</si>
  <si>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</si>
  <si>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</si>
  <si>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</si>
  <si>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</si>
  <si>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</si>
  <si>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</si>
  <si>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</si>
  <si>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</si>
  <si>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</si>
  <si>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</si>
  <si>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</si>
  <si>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</si>
  <si>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</si>
  <si>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</si>
  <si>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</si>
  <si>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</si>
  <si>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</si>
  <si>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</si>
  <si>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</si>
  <si>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</si>
  <si>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</si>
  <si>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</si>
  <si>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</si>
  <si>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</si>
  <si>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</si>
  <si>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</si>
  <si>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</si>
  <si>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</si>
  <si>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</si>
  <si>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</si>
  <si>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</si>
  <si>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</si>
  <si>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</si>
  <si>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</si>
  <si>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</si>
  <si>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</si>
  <si>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</si>
  <si>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</si>
  <si>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</si>
  <si>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</si>
  <si>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</si>
  <si>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</si>
  <si>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</si>
  <si>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</si>
  <si>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</si>
  <si>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</si>
  <si>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</si>
  <si>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</si>
  <si>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</si>
  <si>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</si>
  <si>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</si>
  <si>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</si>
  <si>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</si>
  <si>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</si>
  <si>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</si>
  <si>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</si>
  <si>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</si>
  <si>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</si>
  <si>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</si>
  <si>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</si>
  <si>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</si>
  <si>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</si>
  <si>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</si>
  <si>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</si>
  <si>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</si>
  <si>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</si>
  <si>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</si>
  <si>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</si>
  <si>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</si>
  <si>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</si>
  <si>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</si>
  <si>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</si>
  <si>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</si>
  <si>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</si>
  <si>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</si>
  <si>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</si>
  <si>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</si>
  <si>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</si>
  <si>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</si>
  <si>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</si>
  <si>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</si>
  <si>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</si>
  <si>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</si>
  <si>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</si>
  <si>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</si>
  <si>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</si>
  <si>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</si>
  <si>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</si>
  <si>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</si>
  <si>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</si>
  <si>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</si>
  <si>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</si>
  <si>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</si>
  <si>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</si>
  <si>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</si>
  <si>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</si>
  <si>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</si>
  <si>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</si>
  <si>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</si>
  <si>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</si>
  <si>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</si>
  <si>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</si>
  <si>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</si>
  <si>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</si>
  <si>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</si>
  <si>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</si>
  <si>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</si>
  <si>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</si>
  <si>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</si>
  <si>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</si>
  <si>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</si>
  <si>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</si>
  <si>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</si>
  <si>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</si>
  <si>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</si>
  <si>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</si>
  <si>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</si>
  <si>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</si>
  <si>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</si>
  <si>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</si>
  <si>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</si>
  <si>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</si>
  <si>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</si>
  <si>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</si>
  <si>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</si>
  <si>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</si>
  <si>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</si>
  <si>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</si>
  <si>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</si>
  <si>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</si>
  <si>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</si>
  <si>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</si>
  <si>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</si>
  <si>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</si>
  <si>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</si>
  <si>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</si>
  <si>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</si>
  <si>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</si>
  <si>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</si>
  <si>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</si>
  <si>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</si>
  <si>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</si>
  <si>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</si>
  <si>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</si>
  <si>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</si>
  <si>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</si>
  <si>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</si>
  <si>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</si>
  <si>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</si>
  <si>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</si>
  <si>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</si>
  <si>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</si>
  <si>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</si>
  <si>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</si>
  <si>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</si>
  <si>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</si>
  <si>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</si>
  <si>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</si>
  <si>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</si>
  <si>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</si>
  <si>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</si>
  <si>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</si>
  <si>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</si>
  <si>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</si>
  <si>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</si>
  <si>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</si>
  <si>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</si>
  <si>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</si>
  <si>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</si>
  <si>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</si>
  <si>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</si>
  <si>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</si>
  <si>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</si>
  <si>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</si>
  <si>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</si>
  <si>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</si>
  <si>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</si>
  <si>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</si>
  <si>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</si>
  <si>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</si>
  <si>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</si>
  <si>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</si>
  <si>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</si>
  <si>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</si>
  <si>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</si>
  <si>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</si>
  <si>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</si>
  <si>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</si>
  <si>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</si>
  <si>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</si>
  <si>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</si>
  <si>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</si>
  <si>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</si>
  <si>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</si>
  <si>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</si>
  <si>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</si>
  <si>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</si>
  <si>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</si>
  <si>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</si>
  <si>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</si>
  <si>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</si>
  <si>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</si>
  <si>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</si>
  <si>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</si>
  <si>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</si>
  <si>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</si>
  <si>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</si>
  <si>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</si>
  <si>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</si>
  <si>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</si>
  <si>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</si>
  <si>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</si>
  <si>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</si>
  <si>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</si>
  <si>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</si>
  <si>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</si>
  <si>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</si>
  <si>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</si>
  <si>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</si>
  <si>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</si>
  <si>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</si>
  <si>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</si>
  <si>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</si>
  <si>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</si>
  <si>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</si>
  <si>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</si>
  <si>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</si>
  <si>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</si>
  <si>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</si>
  <si>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</si>
  <si>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</si>
  <si>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</si>
  <si>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</si>
  <si>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</si>
  <si>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</si>
  <si>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</si>
  <si>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</si>
  <si>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</si>
  <si>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</si>
  <si>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</si>
  <si>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</si>
  <si>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</si>
  <si>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</si>
  <si>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</si>
  <si>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</si>
  <si>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</si>
  <si>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</si>
  <si>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</si>
  <si>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</si>
  <si>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</si>
  <si>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</si>
  <si>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</si>
  <si>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</si>
  <si>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</si>
  <si>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</si>
  <si>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</si>
  <si>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</si>
  <si>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</si>
  <si>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</si>
  <si>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</si>
  <si>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</si>
  <si>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</si>
  <si>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</si>
  <si>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</si>
  <si>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</si>
  <si>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</si>
  <si>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</si>
  <si>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</si>
  <si>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</si>
  <si>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</si>
  <si>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</si>
  <si>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</si>
  <si>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</si>
  <si>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</si>
  <si>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</si>
  <si>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</si>
  <si>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</si>
  <si>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</si>
  <si>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</si>
  <si>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</si>
  <si>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</si>
  <si>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</si>
  <si>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</si>
  <si>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</si>
  <si>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</si>
  <si>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</si>
  <si>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</si>
  <si>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</si>
  <si>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</si>
  <si>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</si>
  <si>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</si>
  <si>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</si>
  <si>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</si>
  <si>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</si>
  <si>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</si>
  <si>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</si>
  <si>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</si>
  <si>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</si>
  <si>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</si>
  <si>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</si>
  <si>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</si>
  <si>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</si>
  <si>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</si>
  <si>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</si>
  <si>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</si>
  <si>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</si>
  <si>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</si>
  <si>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</si>
  <si>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</si>
  <si>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</si>
  <si>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</si>
  <si>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</si>
  <si>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</si>
  <si>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</si>
  <si>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</si>
  <si>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</si>
  <si>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</si>
  <si>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</si>
  <si>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</si>
  <si>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</si>
  <si>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</si>
  <si>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</si>
  <si>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</si>
  <si>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</si>
  <si>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</si>
  <si>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</si>
  <si>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</si>
  <si>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</si>
  <si>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</si>
  <si>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</si>
  <si>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</si>
  <si>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</si>
  <si>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</si>
  <si>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</si>
  <si>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</si>
  <si>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</si>
  <si>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</si>
  <si>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</si>
  <si>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</si>
  <si>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</si>
  <si>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</si>
  <si>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</si>
  <si>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</si>
  <si>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</si>
  <si>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</si>
  <si>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</si>
  <si>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</si>
  <si>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</si>
  <si>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</si>
  <si>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</si>
  <si>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</si>
  <si>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</si>
  <si>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</si>
  <si>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</si>
  <si>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</si>
  <si>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</si>
  <si>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</si>
  <si>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</si>
  <si>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</si>
  <si>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</si>
  <si>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</si>
  <si>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</si>
  <si>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</si>
  <si>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</si>
  <si>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</si>
  <si>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</si>
  <si>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</si>
  <si>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</si>
  <si>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</si>
  <si>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</si>
  <si>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</si>
  <si>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</si>
  <si>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</si>
  <si>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</si>
  <si>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</si>
  <si>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</si>
  <si>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</si>
  <si>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</si>
  <si>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</si>
  <si>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</si>
  <si>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</si>
  <si>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</si>
  <si>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</si>
  <si>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</si>
  <si>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</si>
  <si>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</si>
  <si>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</si>
  <si>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</si>
  <si>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</si>
  <si>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</si>
  <si>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</si>
  <si>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</si>
  <si>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</si>
  <si>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</si>
  <si>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</si>
  <si>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</si>
  <si>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</si>
  <si>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</si>
  <si>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</si>
  <si>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</si>
  <si>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</si>
  <si>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</si>
  <si>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</si>
  <si>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</si>
  <si>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</si>
  <si>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</si>
  <si>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</si>
  <si>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</si>
  <si>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</si>
  <si>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</si>
  <si>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</si>
  <si>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</si>
  <si>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</si>
  <si>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</si>
  <si>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</si>
  <si>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</si>
  <si>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</si>
  <si>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</si>
  <si>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</si>
  <si>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</si>
  <si>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</si>
  <si>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</si>
  <si>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</si>
  <si>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</si>
  <si>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</si>
  <si>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</si>
  <si>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</si>
  <si>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</si>
  <si>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</si>
  <si>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</si>
  <si>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</si>
  <si>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</si>
  <si>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</si>
  <si>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</si>
  <si>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</si>
  <si>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</si>
  <si>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</si>
  <si>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</si>
  <si>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</si>
  <si>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</si>
  <si>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</si>
  <si>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</si>
  <si>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</si>
  <si>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</si>
  <si>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</si>
  <si>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</si>
  <si>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</si>
  <si>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</si>
  <si>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</si>
  <si>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</si>
  <si>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</si>
  <si>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</si>
  <si>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</si>
  <si>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</si>
  <si>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</si>
  <si>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</si>
  <si>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</si>
  <si>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</si>
  <si>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</si>
  <si>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</si>
  <si>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</si>
  <si>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</si>
  <si>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</si>
  <si>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</si>
  <si>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</si>
  <si>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</si>
  <si>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</si>
  <si>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</si>
  <si>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</si>
  <si>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</si>
  <si>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</si>
  <si>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</si>
  <si>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</si>
  <si>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</si>
  <si>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</si>
  <si>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</si>
  <si>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</si>
  <si>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</si>
  <si>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</si>
  <si>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</si>
  <si>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</si>
  <si>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</si>
  <si>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</si>
  <si>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</si>
  <si>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</si>
  <si>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</si>
  <si>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</si>
  <si>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</si>
  <si>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</si>
  <si>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</si>
  <si>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</si>
  <si>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</si>
  <si>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</si>
  <si>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</si>
  <si>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</si>
  <si>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</si>
  <si>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</si>
  <si>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</si>
  <si>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</si>
  <si>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</si>
  <si>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</si>
  <si>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</si>
  <si>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</si>
  <si>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</si>
  <si>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</si>
  <si>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</si>
  <si>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</si>
  <si>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</si>
  <si>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</si>
  <si>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</si>
  <si>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</si>
  <si>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</si>
  <si>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</si>
  <si>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</si>
  <si>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</si>
  <si>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</si>
  <si>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</si>
  <si>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</si>
  <si>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</si>
  <si>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</si>
  <si>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</si>
  <si>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</si>
  <si>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</si>
  <si>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</si>
  <si>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</si>
  <si>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</si>
  <si>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</si>
  <si>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</si>
  <si>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</si>
  <si>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</si>
  <si>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</si>
  <si>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</si>
  <si>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</si>
  <si>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</si>
  <si>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</si>
  <si>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</si>
  <si>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</si>
  <si>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</si>
  <si>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</si>
  <si>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</si>
  <si>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</si>
  <si>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</si>
  <si>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</si>
  <si>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</si>
  <si>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</si>
  <si>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</si>
  <si>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</si>
  <si>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</si>
  <si>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</si>
  <si>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</si>
  <si>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</si>
  <si>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</si>
  <si>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</si>
  <si>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</si>
  <si>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</si>
  <si>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</si>
  <si>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</si>
  <si>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</si>
  <si>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</si>
  <si>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</si>
  <si>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</si>
  <si>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</si>
  <si>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</si>
  <si>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</si>
  <si>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</si>
  <si>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</si>
  <si>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</si>
  <si>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</si>
  <si>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</si>
  <si>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</si>
  <si>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</si>
  <si>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</si>
  <si>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</si>
  <si>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</si>
  <si>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</si>
  <si>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</si>
  <si>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</si>
  <si>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</si>
  <si>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</si>
  <si>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</si>
  <si>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</si>
  <si>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</si>
  <si>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</si>
  <si>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</si>
  <si>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</si>
  <si>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</si>
  <si>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</si>
  <si>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</si>
  <si>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</si>
  <si>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</si>
  <si>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</si>
  <si>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</si>
  <si>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</si>
  <si>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</si>
  <si>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</si>
  <si>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</si>
  <si>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</si>
  <si>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</si>
  <si>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</si>
  <si>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</si>
  <si>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</si>
  <si>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</si>
  <si>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</si>
  <si>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</si>
  <si>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</si>
  <si>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</si>
  <si>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</si>
  <si>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</si>
  <si>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</si>
  <si>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</si>
  <si>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</si>
  <si>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</si>
  <si>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</si>
  <si>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</si>
  <si>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</si>
  <si>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</si>
  <si>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</si>
  <si>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</si>
  <si>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</si>
  <si>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</si>
  <si>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</si>
  <si>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</si>
  <si>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</si>
  <si>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</si>
  <si>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</si>
  <si>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</si>
  <si>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</si>
  <si>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</si>
  <si>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</si>
  <si>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</si>
  <si>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</si>
  <si>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</si>
  <si>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</si>
  <si>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</si>
  <si>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</si>
  <si>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</si>
  <si>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</si>
  <si>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</si>
  <si>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</si>
  <si>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</si>
  <si>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</si>
  <si>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</si>
  <si>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</si>
  <si>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</si>
  <si>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</si>
  <si>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</si>
  <si>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</si>
  <si>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</si>
  <si>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</si>
  <si>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</si>
  <si>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</si>
  <si>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</si>
  <si>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</si>
  <si>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</si>
  <si>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</si>
  <si>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</si>
  <si>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</si>
  <si>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</si>
  <si>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</si>
  <si>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</si>
  <si>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</si>
  <si>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</si>
  <si>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</si>
  <si>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</si>
  <si>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</si>
  <si>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</si>
  <si>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</si>
  <si>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</si>
  <si>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</si>
  <si>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</si>
  <si>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</si>
  <si>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</si>
  <si>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</si>
  <si>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</si>
  <si>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</si>
  <si>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</si>
  <si>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</si>
  <si>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</si>
  <si>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</si>
  <si>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</si>
  <si>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</si>
  <si>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</si>
  <si>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</si>
  <si>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</si>
  <si>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</si>
  <si>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</si>
  <si>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</si>
  <si>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</si>
  <si>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</si>
  <si>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</si>
  <si>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</si>
  <si>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</si>
  <si>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</si>
  <si>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</si>
  <si>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</si>
  <si>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</si>
  <si>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</si>
  <si>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</si>
  <si>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</si>
  <si>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</si>
  <si>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</si>
  <si>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</si>
  <si>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</si>
  <si>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</si>
  <si>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</si>
  <si>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</si>
  <si>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</si>
  <si>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</si>
  <si>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</si>
  <si>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</si>
  <si>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</si>
  <si>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</si>
  <si>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</si>
  <si>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</si>
  <si>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</si>
  <si>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</si>
  <si>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</si>
  <si>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</si>
  <si>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</si>
  <si>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</si>
  <si>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</si>
  <si>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</si>
  <si>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</si>
  <si>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</si>
  <si>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</si>
  <si>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</si>
  <si>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</si>
  <si>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</si>
  <si>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</si>
  <si>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</si>
  <si>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</si>
  <si>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</si>
  <si>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</si>
  <si>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</si>
  <si>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</si>
  <si>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</si>
  <si>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</si>
  <si>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</si>
  <si>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</si>
  <si>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</si>
  <si>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</si>
  <si>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</si>
  <si>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</si>
  <si>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</si>
  <si>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</si>
  <si>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</si>
  <si>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</si>
  <si>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</si>
  <si>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</si>
  <si>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</si>
  <si>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</si>
  <si>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</si>
  <si>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</si>
  <si>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</si>
  <si>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</si>
  <si>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</si>
  <si>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</si>
  <si>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</si>
  <si>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</si>
  <si>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</si>
  <si>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</si>
  <si>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</si>
  <si>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</si>
  <si>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</si>
  <si>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</si>
  <si>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</si>
  <si>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</si>
  <si>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</si>
  <si>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</si>
  <si>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</si>
  <si>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</si>
  <si>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</si>
  <si>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</si>
  <si>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</si>
  <si>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</si>
  <si>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</si>
  <si>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</si>
  <si>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</si>
  <si>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</si>
  <si>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</si>
  <si>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</si>
  <si>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</si>
  <si>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</si>
  <si>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</si>
  <si>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</si>
  <si>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</si>
  <si>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</si>
  <si>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</si>
  <si>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</si>
  <si>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</si>
  <si>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</si>
  <si>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</si>
  <si>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</si>
  <si>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</si>
  <si>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</si>
  <si>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</si>
  <si>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</si>
  <si>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</si>
  <si>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</si>
  <si>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</si>
  <si>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</si>
  <si>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</si>
  <si>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</si>
  <si>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</si>
  <si>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</si>
  <si>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</si>
  <si>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</si>
  <si>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</si>
  <si>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</si>
  <si>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</si>
  <si>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</si>
  <si>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</si>
  <si>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</si>
  <si>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</si>
  <si>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</si>
  <si>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</si>
  <si>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</si>
  <si>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</si>
  <si>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</si>
  <si>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</si>
  <si>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</si>
  <si>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</si>
  <si>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</si>
  <si>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</si>
  <si>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</si>
  <si>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</si>
  <si>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</si>
  <si>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</si>
  <si>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</si>
  <si>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</si>
  <si>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</si>
  <si>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</si>
  <si>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</si>
  <si>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</si>
  <si>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</si>
  <si>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</si>
  <si>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</si>
  <si>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</si>
  <si>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</si>
  <si>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</si>
  <si>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</si>
  <si>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</si>
  <si>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</si>
  <si>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</si>
  <si>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</si>
  <si>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</si>
  <si>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</si>
  <si>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</si>
  <si>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</si>
  <si>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</si>
  <si>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</si>
  <si>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</si>
  <si>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</si>
  <si>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</si>
  <si>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</si>
  <si>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</si>
  <si>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</si>
  <si>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</si>
  <si>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</si>
  <si>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</si>
  <si>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</si>
  <si>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</si>
  <si>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</si>
  <si>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</si>
  <si>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</si>
  <si>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</si>
  <si>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</si>
  <si>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</si>
  <si>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</si>
  <si>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</si>
  <si>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</si>
  <si>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</si>
  <si>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</si>
  <si>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</si>
  <si>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</si>
  <si>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</si>
  <si>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</si>
  <si>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</si>
  <si>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</si>
  <si>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</si>
  <si>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</si>
  <si>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</si>
  <si>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</si>
  <si>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</si>
  <si>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</si>
  <si>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</si>
  <si>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</si>
  <si>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</si>
  <si>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</si>
  <si>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</si>
  <si>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</si>
  <si>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</si>
  <si>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</si>
  <si>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</si>
  <si>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</si>
  <si>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</si>
  <si>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</si>
  <si>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</si>
  <si>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</si>
  <si>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</si>
  <si>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</si>
  <si>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</si>
  <si>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</si>
  <si>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</si>
  <si>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</si>
  <si>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</si>
  <si>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</si>
  <si>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</si>
  <si>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</si>
  <si>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</si>
  <si>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</si>
  <si>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</si>
  <si>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</si>
  <si>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</si>
  <si>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</si>
  <si>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</si>
  <si>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</si>
  <si>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</si>
  <si>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</si>
  <si>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</si>
  <si>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</si>
  <si>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</si>
  <si>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</si>
  <si>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</si>
  <si>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</si>
  <si>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</si>
  <si>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</si>
  <si>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</si>
  <si>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</si>
  <si>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</si>
  <si>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</si>
  <si>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</si>
  <si>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</si>
  <si>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</si>
  <si>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</si>
  <si>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</si>
  <si>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</si>
  <si>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</si>
  <si>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</si>
  <si>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</si>
  <si>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</si>
  <si>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</si>
  <si>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</si>
  <si>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</si>
  <si>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</si>
  <si>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</si>
  <si>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</si>
  <si>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</si>
  <si>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</si>
  <si>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</si>
  <si>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</si>
  <si>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</si>
  <si>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</si>
  <si>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</si>
  <si>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</si>
  <si>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</si>
  <si>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</si>
  <si>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</si>
  <si>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</si>
  <si>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</si>
  <si>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</si>
  <si>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</si>
  <si>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</si>
  <si>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</si>
  <si>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</si>
  <si>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</si>
  <si>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</si>
  <si>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</si>
  <si>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</si>
  <si>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</si>
  <si>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</si>
  <si>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</si>
  <si>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</si>
  <si>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</si>
  <si>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</si>
  <si>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</si>
  <si>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</si>
  <si>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</si>
  <si>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</si>
  <si>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</si>
  <si>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</si>
  <si>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</si>
  <si>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</si>
  <si>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</si>
  <si>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</si>
  <si>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</si>
  <si>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</si>
  <si>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</si>
  <si>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</si>
  <si>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</si>
  <si>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</si>
  <si>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</si>
  <si>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</si>
  <si>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</si>
  <si>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</si>
  <si>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</si>
  <si>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</si>
  <si>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</si>
  <si>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</si>
  <si>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</si>
  <si>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</si>
  <si>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</si>
  <si>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</si>
  <si>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</si>
  <si>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</si>
  <si>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</si>
  <si>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</si>
  <si>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</si>
  <si>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</si>
  <si>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</si>
  <si>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</si>
  <si>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</si>
  <si>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</si>
  <si>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</si>
  <si>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</si>
  <si>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</si>
  <si>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</si>
  <si>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</si>
  <si>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</si>
  <si>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</si>
  <si>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</si>
  <si>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</si>
  <si>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</si>
  <si>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</si>
  <si>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</si>
  <si>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</si>
  <si>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</si>
  <si>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</si>
  <si>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</si>
  <si>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</si>
  <si>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</si>
  <si>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</si>
  <si>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</si>
  <si>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</si>
  <si>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</si>
  <si>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</si>
  <si>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</si>
  <si>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</si>
  <si>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</si>
  <si>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</si>
  <si>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</si>
  <si>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</si>
  <si>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</si>
  <si>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</si>
  <si>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</si>
  <si>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</si>
  <si>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</si>
  <si>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</si>
  <si>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</si>
  <si>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</si>
  <si>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</si>
  <si>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</si>
  <si>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</si>
  <si>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</si>
  <si>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</si>
  <si>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</si>
  <si>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</si>
  <si>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</si>
  <si>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</si>
  <si>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</si>
  <si>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</si>
  <si>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</si>
  <si>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</si>
  <si>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</si>
  <si>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</si>
  <si>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</si>
  <si>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</si>
  <si>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</si>
  <si>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</si>
  <si>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</si>
  <si>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</si>
  <si>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</si>
  <si>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</si>
  <si>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</si>
  <si>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</si>
  <si>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</si>
  <si>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</si>
  <si>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</si>
  <si>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</si>
  <si>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</si>
  <si>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</si>
  <si>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</si>
  <si>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</si>
  <si>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</si>
  <si>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</si>
  <si>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</si>
  <si>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</si>
  <si>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</si>
  <si>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</si>
  <si>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</si>
  <si>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</si>
  <si>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</si>
  <si>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</si>
  <si>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</si>
  <si>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</si>
  <si>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</si>
  <si>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</si>
  <si>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</si>
  <si>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</si>
  <si>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</si>
  <si>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</si>
  <si>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</si>
  <si>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</si>
  <si>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</si>
  <si>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</si>
  <si>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</si>
  <si>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</si>
  <si>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</si>
  <si>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</si>
  <si>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</si>
  <si>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</si>
  <si>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</si>
  <si>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</si>
  <si>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</si>
  <si>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</si>
  <si>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</si>
  <si>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</si>
  <si>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</si>
  <si>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</si>
  <si>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</si>
  <si>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</si>
  <si>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</si>
  <si>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</si>
  <si>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</si>
  <si>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</si>
  <si>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</si>
  <si>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</si>
  <si>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</si>
  <si>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</si>
  <si>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</si>
  <si>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</si>
  <si>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</si>
  <si>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</si>
  <si>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</si>
  <si>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</si>
  <si>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</si>
  <si>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</si>
  <si>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</si>
  <si>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</si>
  <si>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</si>
  <si>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</si>
  <si>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</si>
  <si>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</si>
  <si>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</si>
  <si>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</si>
  <si>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</si>
  <si>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</si>
  <si>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</si>
  <si>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</si>
  <si>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</si>
  <si>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</si>
  <si>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</si>
  <si>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</si>
  <si>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</si>
  <si>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</si>
  <si>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</si>
  <si>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</si>
  <si>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</si>
  <si>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</si>
  <si>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</si>
  <si>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</si>
  <si>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</si>
  <si>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</si>
  <si>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</si>
  <si>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</si>
  <si>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</si>
  <si>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</si>
  <si>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</si>
  <si>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</si>
  <si>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</si>
  <si>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</si>
  <si>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</si>
  <si>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</si>
  <si>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</si>
  <si>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</si>
  <si>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</si>
  <si>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</si>
  <si>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</si>
  <si>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</si>
  <si>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</si>
  <si>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</si>
  <si>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</si>
  <si>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</si>
  <si>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</si>
  <si>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</si>
  <si>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</si>
  <si>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</si>
  <si>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</si>
  <si>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</si>
  <si>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</si>
  <si>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</si>
  <si>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</si>
  <si>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</si>
  <si>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</si>
  <si>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</si>
  <si>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</si>
  <si>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</si>
  <si>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</si>
  <si>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</si>
  <si>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</si>
  <si>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</si>
  <si>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</si>
  <si>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</si>
  <si>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</si>
  <si>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</si>
  <si>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</si>
  <si>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</si>
  <si>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</si>
  <si>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</si>
  <si>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</si>
  <si>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</si>
  <si>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</si>
  <si>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</si>
  <si>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</si>
  <si>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</si>
  <si>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</si>
  <si>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</si>
  <si>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</si>
  <si>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</si>
  <si>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</si>
  <si>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</si>
  <si>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</si>
  <si>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</si>
  <si>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</si>
  <si>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</si>
  <si>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</si>
  <si>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</si>
  <si>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</si>
  <si>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</si>
  <si>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</si>
  <si>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</si>
  <si>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</si>
  <si>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</si>
  <si>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</si>
  <si>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</si>
  <si>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</si>
  <si>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</si>
  <si>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</si>
  <si>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</si>
  <si>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</si>
  <si>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</si>
  <si>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</si>
  <si>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</si>
  <si>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</si>
  <si>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</si>
  <si>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</si>
  <si>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</si>
  <si>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</si>
  <si>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</si>
  <si>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</si>
  <si>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</si>
  <si>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</si>
  <si>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</si>
  <si>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</si>
  <si>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</si>
  <si>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</si>
  <si>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</si>
  <si>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</si>
  <si>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</si>
  <si>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</si>
  <si>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</si>
  <si>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</si>
  <si>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</si>
  <si>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</si>
  <si>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</si>
  <si>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</si>
  <si>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</si>
  <si>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</si>
  <si>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</si>
  <si>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</si>
  <si>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</si>
  <si>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</si>
  <si>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</si>
  <si>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</si>
  <si>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</si>
  <si>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</si>
  <si>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</si>
  <si>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</si>
  <si>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</si>
  <si>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</si>
  <si>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</si>
  <si>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</si>
  <si>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</si>
  <si>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</si>
  <si>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</si>
  <si>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</si>
  <si>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</si>
  <si>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</si>
  <si>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</si>
  <si>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</si>
  <si>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</si>
  <si>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</si>
  <si>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</si>
  <si>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</si>
  <si>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</si>
  <si>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</si>
  <si>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</si>
  <si>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</si>
  <si>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</si>
  <si>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</si>
  <si>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</si>
  <si>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</si>
  <si>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</si>
  <si>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</si>
  <si>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</si>
  <si>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</si>
  <si>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</si>
  <si>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</si>
  <si>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</si>
  <si>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</si>
  <si>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</si>
  <si>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</si>
  <si>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</si>
  <si>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</si>
  <si>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</si>
  <si>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</si>
  <si>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</si>
  <si>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</si>
  <si>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</si>
  <si>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</si>
  <si>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</si>
  <si>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</si>
  <si>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</si>
  <si>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</si>
  <si>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</si>
  <si>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</si>
  <si>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</si>
  <si>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</si>
  <si>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</si>
  <si>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</si>
  <si>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</si>
  <si>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</si>
  <si>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</si>
  <si>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</si>
  <si>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</si>
  <si>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</si>
  <si>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</si>
  <si>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</si>
  <si>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</si>
  <si>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</si>
  <si>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</si>
  <si>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</si>
  <si>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</si>
  <si>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</si>
  <si>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</si>
  <si>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</si>
  <si>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</si>
  <si>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</si>
  <si>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</si>
  <si>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</si>
  <si>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</si>
  <si>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</si>
  <si>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</si>
  <si>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</si>
  <si>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</si>
  <si>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</si>
  <si>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</si>
  <si>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</si>
  <si>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</si>
  <si>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</si>
  <si>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</si>
  <si>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</si>
  <si>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</si>
  <si>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</si>
  <si>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</si>
  <si>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</si>
  <si>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</si>
  <si>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</si>
  <si>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</si>
  <si>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</si>
  <si>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</si>
  <si>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</si>
  <si>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</si>
  <si>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</si>
  <si>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</si>
  <si>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</si>
  <si>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</si>
  <si>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</si>
  <si>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</si>
  <si>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</si>
  <si>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</si>
  <si>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</si>
  <si>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</si>
  <si>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</si>
  <si>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</si>
  <si>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</si>
  <si>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</si>
  <si>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</si>
  <si>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</si>
  <si>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</si>
  <si>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</si>
  <si>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</si>
  <si>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</si>
  <si>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</si>
  <si>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</si>
  <si>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</si>
  <si>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</si>
  <si>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</si>
  <si>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</si>
  <si>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</si>
  <si>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</si>
  <si>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</si>
  <si>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</si>
  <si>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</si>
  <si>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</si>
  <si>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</si>
  <si>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</si>
  <si>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</si>
  <si>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</si>
  <si>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</si>
  <si>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</si>
  <si>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</si>
  <si>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</si>
  <si>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</si>
  <si>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</si>
  <si>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</si>
  <si>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</si>
  <si>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</si>
  <si>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</si>
  <si>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</si>
  <si>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</si>
  <si>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</si>
  <si>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</si>
  <si>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</si>
  <si>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</si>
  <si>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</si>
  <si>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</si>
  <si>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</si>
  <si>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</si>
  <si>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</si>
  <si>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</si>
  <si>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</si>
  <si>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</si>
  <si>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</si>
  <si>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</si>
  <si>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</si>
  <si>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</si>
  <si>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</si>
  <si>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</si>
  <si>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</si>
  <si>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</si>
  <si>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</si>
  <si>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</si>
  <si>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</si>
  <si>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</si>
  <si>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</si>
  <si>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</si>
  <si>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</si>
  <si>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</si>
  <si>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</si>
  <si>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</si>
  <si>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</si>
  <si>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</si>
  <si>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</si>
  <si>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</si>
  <si>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</si>
  <si>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</si>
  <si>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</si>
  <si>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</si>
  <si>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</si>
  <si>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</si>
  <si>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</si>
  <si>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</si>
  <si>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</si>
  <si>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</si>
  <si>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</si>
  <si>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</si>
  <si>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</si>
  <si>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</si>
  <si>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</si>
  <si>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</si>
  <si>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</si>
  <si>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</si>
  <si>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</si>
  <si>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</si>
  <si>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</si>
  <si>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</si>
  <si>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</si>
  <si>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</si>
  <si>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</si>
  <si>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</si>
  <si>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</si>
  <si>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</si>
  <si>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</si>
  <si>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</si>
  <si>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</si>
  <si>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</si>
  <si>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</si>
  <si>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</si>
  <si>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</si>
  <si>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</si>
  <si>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</si>
  <si>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</si>
  <si>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</si>
  <si>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</si>
  <si>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</si>
  <si>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</si>
  <si>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</si>
  <si>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</si>
  <si>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</si>
  <si>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</si>
  <si>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</si>
  <si>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</si>
  <si>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</si>
  <si>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</si>
  <si>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</si>
  <si>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</si>
  <si>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</si>
  <si>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</si>
  <si>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</si>
  <si>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</si>
  <si>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</si>
  <si>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</si>
  <si>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</si>
  <si>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</si>
  <si>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</si>
  <si>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</si>
  <si>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</si>
  <si>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</si>
  <si>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</si>
  <si>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</si>
  <si>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</si>
  <si>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</si>
  <si>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</si>
  <si>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</si>
  <si>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</si>
  <si>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</si>
  <si>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</si>
  <si>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</si>
  <si>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</si>
  <si>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</si>
  <si>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</si>
  <si>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</si>
  <si>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</si>
  <si>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</si>
  <si>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</si>
  <si>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</si>
  <si>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</si>
  <si>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</si>
  <si>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</si>
  <si>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</si>
  <si>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</si>
  <si>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</si>
  <si>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</si>
  <si>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</si>
  <si>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</si>
  <si>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</si>
  <si>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</si>
  <si>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</si>
  <si>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</si>
  <si>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</si>
  <si>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</si>
  <si>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</si>
  <si>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</si>
  <si>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</si>
  <si>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</si>
  <si>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</si>
  <si>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</si>
  <si>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</si>
  <si>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</si>
  <si>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</si>
  <si>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</si>
  <si>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</si>
  <si>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</si>
  <si>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</si>
  <si>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</si>
  <si>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</si>
  <si>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</si>
  <si>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</si>
  <si>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</si>
  <si>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</si>
  <si>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</si>
  <si>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</si>
  <si>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</si>
  <si>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</si>
  <si>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</si>
  <si>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</si>
  <si>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</si>
  <si>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</si>
  <si>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</si>
  <si>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</si>
  <si>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</si>
  <si>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</si>
  <si>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</si>
  <si>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</si>
  <si>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</si>
  <si>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</si>
  <si>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</si>
  <si>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</si>
  <si>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</si>
  <si>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</si>
  <si>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</si>
  <si>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</si>
  <si>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</si>
  <si>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</si>
  <si>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</si>
  <si>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</si>
  <si>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</si>
  <si>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</si>
  <si>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</si>
  <si>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</si>
  <si>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</si>
  <si>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</si>
  <si>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</si>
  <si>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</si>
  <si>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</si>
  <si>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</si>
  <si>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</si>
  <si>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</si>
  <si>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</si>
  <si>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</si>
  <si>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</si>
  <si>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</si>
  <si>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</si>
  <si>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</si>
  <si>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</si>
  <si>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</si>
  <si>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</si>
  <si>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</si>
  <si>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</si>
  <si>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</si>
  <si>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</si>
  <si>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</si>
  <si>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</si>
  <si>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</si>
  <si>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</si>
  <si>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</si>
  <si>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</si>
  <si>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</si>
  <si>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</si>
  <si>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</si>
  <si>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</si>
  <si>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</si>
  <si>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</si>
  <si>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</si>
  <si>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</si>
  <si>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</si>
  <si>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</si>
  <si>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</si>
  <si>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</si>
  <si>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</si>
  <si>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</si>
  <si>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</si>
  <si>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</si>
  <si>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</si>
  <si>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</si>
  <si>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</si>
  <si>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</si>
  <si>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</si>
  <si>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</si>
  <si>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</si>
  <si>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</si>
  <si>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</si>
  <si>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</si>
  <si>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</si>
  <si>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</si>
  <si>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</si>
  <si>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</si>
  <si>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</si>
  <si>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</si>
  <si>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</si>
  <si>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</si>
  <si>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</si>
  <si>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</si>
  <si>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</si>
  <si>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</si>
  <si>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</si>
  <si>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</si>
  <si>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</si>
  <si>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</si>
  <si>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</si>
  <si>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</si>
  <si>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</si>
  <si>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</si>
  <si>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</si>
  <si>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</si>
  <si>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</si>
  <si>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</si>
  <si>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</si>
  <si>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</si>
  <si>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</si>
  <si>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</si>
  <si>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</si>
  <si>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</si>
  <si>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</si>
  <si>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</si>
  <si>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</si>
  <si>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</si>
  <si>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</si>
  <si>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</si>
  <si>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</si>
  <si>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</si>
  <si>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</si>
  <si>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</si>
  <si>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</si>
  <si>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</si>
  <si>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</si>
  <si>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</si>
  <si>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</si>
  <si>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</si>
  <si>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</si>
  <si>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</si>
  <si>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</si>
  <si>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</si>
  <si>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</si>
  <si>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</si>
  <si>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</si>
  <si>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</si>
  <si>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</si>
  <si>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</si>
  <si>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</si>
  <si>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</si>
  <si>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</si>
  <si>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</si>
  <si>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</si>
  <si>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</si>
  <si>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</si>
  <si>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</si>
  <si>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</si>
  <si>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</si>
  <si>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</si>
  <si>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</si>
  <si>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</si>
  <si>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</si>
  <si>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</si>
  <si>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</si>
  <si>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</si>
  <si>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</si>
  <si>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</si>
  <si>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</si>
  <si>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</si>
  <si>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</si>
  <si>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</si>
  <si>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</si>
  <si>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</si>
  <si>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</si>
  <si>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</si>
  <si>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</si>
  <si>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</si>
  <si>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</si>
  <si>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</si>
  <si>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</si>
  <si>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</si>
  <si>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</si>
  <si>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</si>
  <si>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</si>
  <si>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</si>
  <si>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</si>
  <si>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</si>
  <si>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</si>
  <si>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</si>
  <si>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</si>
  <si>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</si>
  <si>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</si>
  <si>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</si>
  <si>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</si>
  <si>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</si>
  <si>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</si>
  <si>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</si>
  <si>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</si>
  <si>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</si>
  <si>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</si>
  <si>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</si>
  <si>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</si>
  <si>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</si>
  <si>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</si>
  <si>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</si>
  <si>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</si>
  <si>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</si>
  <si>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</si>
  <si>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</si>
  <si>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</si>
  <si>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</si>
  <si>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</si>
  <si>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</si>
  <si>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</si>
  <si>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</si>
  <si>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</si>
  <si>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</si>
  <si>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</si>
  <si>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</si>
  <si>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</si>
  <si>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</si>
  <si>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</si>
  <si>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</si>
  <si>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</si>
  <si>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</si>
  <si>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</si>
  <si>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</si>
  <si>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</si>
  <si>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</si>
  <si>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</si>
  <si>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</si>
  <si>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</si>
  <si>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</si>
  <si>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</si>
  <si>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</si>
  <si>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</si>
  <si>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</si>
  <si>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</si>
  <si>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</si>
  <si>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</si>
  <si>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</si>
  <si>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</si>
  <si>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</si>
  <si>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</si>
  <si>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</si>
  <si>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</si>
  <si>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</si>
  <si>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</si>
  <si>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</si>
  <si>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</si>
  <si>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</si>
  <si>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</si>
  <si>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</si>
  <si>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</si>
  <si>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</si>
  <si>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</si>
  <si>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</si>
  <si>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</si>
  <si>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</si>
  <si>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</si>
  <si>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</si>
  <si>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</si>
  <si>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</si>
  <si>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</si>
  <si>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</si>
  <si>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</si>
  <si>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</si>
  <si>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</si>
  <si>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</si>
  <si>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</si>
  <si>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</si>
  <si>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</si>
  <si>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</si>
  <si>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</si>
  <si>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</si>
  <si>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</si>
  <si>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</si>
  <si>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</si>
  <si>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</si>
  <si>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</si>
  <si>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</si>
  <si>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</si>
  <si>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</si>
  <si>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</si>
  <si>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</si>
  <si>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</si>
  <si>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</si>
  <si>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</si>
  <si>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</si>
  <si>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</si>
  <si>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</si>
  <si>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</si>
  <si>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</si>
  <si>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</si>
  <si>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</si>
  <si>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</si>
  <si>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</si>
  <si>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</si>
  <si>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</si>
  <si>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</si>
  <si>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</si>
  <si>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</si>
  <si>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</si>
  <si>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</si>
  <si>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</si>
  <si>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</si>
  <si>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</si>
  <si>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</si>
  <si>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</si>
  <si>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</si>
  <si>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</si>
  <si>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</si>
  <si>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</si>
  <si>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</si>
  <si>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</si>
  <si>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</si>
  <si>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</si>
  <si>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</si>
  <si>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</si>
  <si>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</si>
  <si>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</si>
  <si>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</si>
  <si>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</si>
  <si>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</si>
  <si>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</si>
  <si>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</si>
  <si>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</si>
  <si>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</si>
  <si>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</si>
  <si>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</si>
  <si>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</si>
  <si>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</si>
  <si>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</si>
  <si>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</si>
  <si>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</si>
  <si>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</si>
  <si>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</si>
  <si>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</si>
  <si>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</si>
  <si>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</si>
  <si>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</si>
  <si>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</si>
  <si>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</si>
  <si>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</si>
  <si>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</si>
  <si>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</si>
  <si>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</si>
  <si>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</si>
  <si>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</si>
  <si>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</si>
  <si>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</si>
  <si>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</si>
  <si>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</si>
  <si>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</si>
  <si>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</si>
  <si>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</si>
  <si>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</si>
  <si>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</si>
  <si>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</si>
  <si>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</si>
  <si>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</si>
  <si>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</si>
  <si>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</si>
  <si>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</si>
  <si>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</si>
  <si>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</si>
  <si>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</si>
  <si>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</si>
  <si>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</si>
  <si>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</si>
  <si>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</si>
  <si>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</si>
  <si>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</si>
  <si>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</si>
  <si>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</si>
  <si>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</si>
  <si>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</si>
  <si>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</si>
  <si>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</si>
  <si>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</si>
  <si>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</si>
  <si>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</si>
  <si>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</si>
  <si>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</si>
  <si>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</si>
  <si>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</si>
  <si>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</si>
  <si>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</si>
  <si>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</si>
  <si>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</si>
  <si>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</si>
  <si>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</si>
  <si>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</si>
  <si>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</si>
  <si>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</si>
  <si>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</si>
  <si>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</si>
  <si>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</si>
  <si>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</si>
  <si>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</si>
  <si>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</si>
  <si>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</si>
  <si>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</si>
  <si>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</si>
  <si>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</si>
  <si>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</si>
  <si>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</si>
  <si>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</si>
  <si>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</si>
  <si>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</si>
  <si>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</si>
  <si>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</si>
  <si>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</si>
  <si>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</si>
  <si>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</si>
  <si>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</si>
  <si>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</si>
  <si>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</si>
  <si>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</si>
  <si>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</si>
  <si>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</si>
  <si>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</si>
  <si>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</si>
  <si>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</si>
  <si>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</si>
  <si>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</si>
  <si>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</si>
  <si>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</si>
  <si>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</si>
  <si>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</si>
  <si>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</si>
  <si>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</si>
  <si>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</si>
  <si>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</si>
  <si>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</si>
  <si>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</si>
  <si>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</si>
  <si>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</si>
  <si>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</si>
  <si>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</si>
  <si>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</si>
  <si>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</si>
  <si>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</si>
  <si>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</si>
  <si>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</si>
  <si>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</si>
  <si>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</si>
  <si>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</si>
  <si>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</si>
  <si>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</si>
  <si>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</si>
  <si>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</si>
  <si>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</si>
  <si>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</si>
  <si>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</si>
  <si>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</si>
  <si>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</si>
  <si>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</si>
  <si>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</si>
  <si>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</si>
  <si>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</si>
  <si>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</si>
  <si>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</si>
  <si>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</si>
  <si>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</si>
  <si>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</si>
  <si>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</si>
  <si>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</si>
  <si>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</si>
  <si>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</si>
  <si>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</si>
  <si>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</si>
  <si>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</si>
  <si>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</si>
  <si>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</si>
  <si>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</si>
  <si>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</si>
  <si>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</si>
  <si>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</si>
  <si>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</si>
  <si>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</si>
  <si>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</si>
  <si>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</si>
  <si>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</si>
  <si>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</si>
  <si>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</si>
  <si>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</si>
  <si>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</si>
  <si>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</si>
  <si>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</si>
  <si>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</si>
  <si>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</si>
  <si>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</si>
  <si>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</si>
  <si>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</si>
  <si>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</si>
  <si>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</si>
  <si>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</si>
  <si>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</si>
  <si>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</si>
  <si>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</si>
  <si>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</si>
  <si>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</si>
  <si>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</si>
  <si>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</si>
  <si>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</si>
  <si>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</si>
  <si>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</si>
  <si>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</si>
  <si>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</si>
  <si>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</si>
  <si>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</si>
  <si>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</si>
  <si>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</si>
  <si>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</si>
  <si>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</si>
  <si>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</si>
  <si>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</si>
  <si>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</si>
  <si>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</si>
  <si>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</si>
  <si>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</si>
  <si>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</si>
  <si>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</si>
  <si>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</si>
  <si>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</si>
  <si>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</si>
  <si>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</si>
  <si>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</si>
  <si>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</si>
  <si>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</si>
  <si>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</si>
  <si>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</si>
  <si>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</si>
  <si>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</si>
  <si>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</si>
  <si>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</si>
  <si>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</si>
  <si>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</si>
  <si>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</si>
  <si>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</si>
  <si>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</si>
  <si>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</si>
  <si>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</si>
  <si>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</si>
  <si>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</si>
  <si>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</si>
  <si>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</si>
  <si>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</si>
  <si>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</si>
  <si>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</si>
  <si>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</si>
  <si>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</si>
  <si>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</si>
  <si>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</si>
  <si>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</si>
  <si>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</si>
  <si>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</si>
  <si>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</si>
  <si>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</si>
  <si>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</si>
  <si>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</si>
  <si>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</si>
  <si>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</si>
  <si>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</si>
  <si>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</si>
  <si>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</si>
  <si>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</si>
  <si>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</si>
  <si>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</si>
  <si>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</si>
  <si>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</si>
  <si>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</si>
  <si>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</si>
  <si>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</si>
  <si>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</si>
  <si>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</si>
  <si>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</si>
  <si>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</si>
  <si>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</si>
  <si>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</si>
  <si>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</si>
  <si>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</si>
  <si>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</si>
  <si>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</si>
  <si>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</si>
  <si>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</si>
  <si>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</si>
  <si>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</si>
  <si>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</si>
  <si>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</si>
  <si>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</si>
  <si>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</si>
  <si>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</si>
  <si>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</si>
  <si>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</si>
  <si>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</si>
  <si>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</si>
  <si>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</si>
  <si>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</si>
  <si>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</si>
  <si>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</si>
  <si>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</si>
  <si>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</si>
  <si>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</si>
  <si>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</si>
  <si>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</si>
  <si>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</si>
  <si>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</si>
  <si>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</si>
  <si>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</si>
  <si>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</si>
  <si>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</si>
  <si>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</si>
  <si>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</si>
  <si>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</si>
  <si>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</si>
  <si>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</si>
  <si>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</si>
  <si>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</si>
  <si>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</si>
  <si>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</si>
  <si>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</si>
  <si>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</si>
  <si>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</si>
  <si>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</si>
  <si>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</si>
  <si>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</si>
  <si>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</si>
  <si>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</si>
  <si>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</si>
  <si>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</si>
  <si>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</si>
  <si>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</si>
  <si>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</si>
  <si>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</si>
  <si>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</si>
  <si>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</si>
  <si>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</si>
  <si>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</si>
  <si>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</si>
  <si>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</si>
  <si>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</si>
  <si>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</si>
  <si>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</si>
  <si>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</si>
  <si>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</si>
  <si>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</si>
  <si>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</si>
  <si>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</si>
  <si>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</si>
  <si>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</si>
  <si>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</si>
  <si>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</si>
  <si>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</si>
  <si>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</si>
  <si>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</si>
  <si>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</si>
  <si>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</si>
  <si>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</si>
  <si>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</si>
  <si>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</si>
  <si>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</si>
  <si>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</si>
  <si>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</si>
  <si>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</si>
  <si>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</si>
  <si>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</si>
  <si>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</si>
  <si>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</si>
  <si>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</si>
  <si>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</si>
  <si>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</si>
  <si>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</si>
  <si>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</si>
  <si>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</si>
  <si>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</si>
  <si>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</si>
  <si>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</si>
  <si>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</si>
  <si>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</si>
  <si>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</si>
  <si>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</si>
  <si>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</si>
  <si>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</si>
  <si>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</si>
  <si>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</si>
  <si>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</si>
  <si>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</si>
  <si>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</si>
  <si>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</si>
  <si>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</si>
  <si>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</si>
  <si>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</si>
  <si>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</si>
  <si>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</si>
  <si>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</si>
  <si>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</si>
  <si>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</si>
  <si>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</si>
  <si>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</si>
  <si>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</si>
  <si>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</si>
  <si>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</si>
  <si>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</si>
  <si>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</si>
  <si>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</si>
  <si>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</si>
  <si>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</si>
  <si>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</si>
  <si>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</si>
  <si>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</si>
  <si>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</si>
  <si>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</si>
  <si>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</si>
  <si>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</si>
  <si>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</si>
  <si>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</si>
  <si>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</si>
  <si>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</si>
  <si>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</si>
  <si>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</si>
  <si>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</si>
  <si>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</si>
  <si>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</si>
  <si>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</si>
  <si>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</si>
  <si>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</si>
  <si>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</si>
  <si>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</si>
  <si>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</si>
  <si>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</si>
  <si>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</si>
  <si>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</si>
  <si>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</si>
  <si>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</si>
  <si>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</si>
  <si>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</si>
  <si>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</si>
  <si>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</si>
  <si>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</si>
  <si>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</si>
  <si>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</si>
  <si>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</si>
  <si>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</si>
  <si>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</si>
  <si>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</si>
  <si>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</si>
  <si>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</si>
  <si>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</si>
  <si>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</si>
  <si>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</si>
  <si>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</si>
  <si>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</si>
  <si>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</si>
  <si>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</si>
  <si>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</si>
  <si>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</si>
  <si>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</si>
  <si>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</si>
  <si>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</si>
  <si>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</si>
  <si>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</si>
  <si>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</si>
  <si>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</si>
  <si>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</si>
  <si>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</si>
  <si>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</si>
  <si>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</si>
  <si>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</si>
  <si>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</si>
  <si>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</si>
  <si>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</si>
  <si>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</si>
  <si>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</si>
  <si>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</si>
  <si>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</si>
  <si>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</si>
  <si>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</si>
  <si>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</si>
  <si>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</si>
  <si>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</si>
  <si>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</si>
  <si>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</si>
  <si>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</si>
  <si>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</si>
  <si>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</si>
  <si>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</si>
  <si>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</si>
  <si>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</si>
  <si>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</si>
  <si>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</si>
  <si>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</si>
  <si>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</si>
  <si>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</si>
  <si>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</si>
  <si>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</si>
  <si>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</si>
  <si>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</si>
  <si>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</si>
  <si>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</si>
  <si>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</si>
  <si>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</si>
  <si>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</si>
  <si>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</si>
  <si>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</si>
  <si>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</si>
  <si>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</si>
  <si>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</si>
  <si>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</si>
  <si>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</si>
  <si>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</si>
  <si>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</si>
  <si>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</si>
  <si>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</si>
  <si>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</si>
  <si>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</si>
  <si>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</si>
  <si>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</si>
  <si>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</si>
  <si>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</si>
  <si>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</si>
  <si>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</si>
  <si>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</si>
  <si>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</si>
  <si>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</si>
  <si>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</si>
  <si>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</si>
  <si>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</si>
  <si>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</si>
  <si>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</si>
  <si>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</si>
  <si>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</si>
  <si>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</si>
  <si>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</si>
  <si>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</si>
  <si>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</si>
  <si>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</si>
  <si>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</si>
  <si>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</si>
  <si>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</si>
  <si>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</si>
  <si>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</si>
  <si>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</si>
  <si>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</si>
  <si>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</si>
  <si>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</si>
  <si>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</si>
  <si>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</si>
  <si>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</si>
  <si>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</si>
  <si>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</si>
  <si>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</si>
  <si>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</si>
  <si>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</si>
  <si>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</si>
  <si>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</si>
  <si>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</si>
  <si>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</si>
  <si>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</si>
  <si>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</si>
  <si>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</si>
  <si>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</si>
  <si>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</si>
  <si>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</si>
  <si>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</si>
  <si>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</si>
  <si>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</si>
  <si>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</si>
  <si>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</si>
  <si>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</si>
  <si>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</si>
  <si>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</si>
  <si>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</si>
  <si>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</si>
  <si>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</si>
  <si>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</si>
  <si>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</si>
  <si>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</si>
  <si>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</si>
  <si>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</si>
  <si>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</si>
  <si>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</si>
  <si>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</si>
  <si>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</si>
  <si>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</si>
  <si>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</si>
  <si>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</si>
  <si>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</si>
  <si>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</si>
  <si>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</si>
  <si>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</si>
  <si>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</si>
  <si>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</si>
  <si>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</si>
  <si>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</si>
  <si>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</si>
  <si>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</si>
  <si>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</si>
  <si>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</si>
  <si>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</si>
  <si>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</si>
  <si>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</si>
  <si>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</si>
  <si>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</si>
  <si>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</si>
  <si>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</si>
  <si>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</si>
  <si>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</si>
  <si>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</si>
  <si>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</si>
  <si>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</si>
  <si>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</si>
  <si>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</si>
  <si>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</si>
  <si>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</si>
  <si>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</si>
  <si>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</si>
  <si>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</si>
  <si>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</si>
  <si>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</si>
  <si>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</si>
  <si>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</si>
  <si>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</si>
  <si>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</si>
  <si>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</si>
  <si>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</si>
  <si>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</si>
  <si>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</si>
  <si>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</si>
  <si>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</si>
  <si>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</si>
  <si>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</si>
  <si>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</si>
  <si>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</si>
  <si>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</si>
  <si>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</si>
  <si>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</si>
  <si>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</si>
  <si>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</si>
  <si>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</si>
  <si>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</si>
  <si>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</si>
  <si>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</si>
  <si>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</si>
  <si>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</si>
  <si>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</si>
  <si>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</si>
  <si>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</si>
  <si>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</si>
  <si>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</si>
  <si>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</si>
  <si>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</si>
  <si>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</si>
  <si>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</si>
  <si>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</si>
  <si>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</si>
  <si>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</si>
  <si>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</si>
  <si>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</si>
  <si>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</si>
  <si>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</si>
  <si>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</si>
  <si>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</si>
  <si>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</si>
  <si>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</si>
  <si>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</si>
  <si>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</si>
  <si>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</si>
  <si>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</si>
  <si>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</si>
  <si>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</si>
  <si>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</si>
  <si>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</si>
  <si>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</si>
  <si>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</si>
  <si>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</si>
  <si>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</si>
  <si>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</si>
  <si>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</si>
  <si>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</si>
  <si>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</si>
  <si>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</si>
  <si>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</si>
  <si>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</si>
  <si>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</si>
  <si>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</si>
  <si>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</si>
  <si>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</si>
  <si>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</si>
  <si>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</si>
  <si>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</si>
  <si>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</si>
  <si>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</si>
  <si>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</si>
  <si>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</si>
  <si>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</si>
  <si>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</si>
  <si>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</si>
  <si>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</si>
  <si>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</si>
  <si>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</si>
  <si>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</si>
  <si>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</si>
  <si>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</si>
  <si>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</si>
  <si>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</si>
  <si>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</si>
  <si>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</si>
  <si>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</si>
  <si>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</si>
  <si>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</si>
  <si>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</si>
  <si>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</si>
  <si>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</si>
  <si>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</si>
  <si>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</si>
  <si>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</si>
  <si>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</si>
  <si>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</si>
  <si>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</si>
  <si>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</si>
  <si>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</si>
  <si>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</si>
  <si>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</si>
  <si>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</si>
  <si>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</si>
  <si>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</si>
  <si>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</si>
  <si>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</si>
  <si>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</si>
  <si>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</si>
  <si>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</si>
  <si>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</si>
  <si>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</si>
  <si>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</si>
  <si>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</si>
  <si>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</si>
  <si>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</si>
  <si>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</si>
  <si>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</si>
  <si>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</si>
  <si>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</si>
  <si>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</si>
  <si>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</si>
  <si>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</si>
  <si>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</si>
  <si>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</si>
  <si>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</si>
  <si>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</si>
  <si>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</si>
  <si>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</si>
  <si>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</si>
  <si>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</si>
  <si>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</si>
  <si>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</si>
  <si>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</si>
  <si>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</si>
  <si>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</si>
  <si>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</si>
  <si>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</si>
  <si>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</si>
  <si>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</si>
  <si>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</si>
  <si>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</si>
  <si>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</si>
  <si>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</si>
  <si>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</si>
  <si>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</si>
  <si>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</si>
  <si>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</si>
  <si>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</si>
  <si>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</si>
  <si>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</si>
  <si>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</si>
  <si>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</si>
  <si>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</si>
  <si>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</si>
  <si>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</si>
  <si>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</si>
  <si>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</si>
  <si>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</si>
  <si>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</si>
  <si>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</si>
  <si>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</si>
  <si>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</si>
  <si>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</si>
  <si>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</si>
  <si>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</si>
  <si>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</si>
  <si>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</si>
  <si>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</si>
  <si>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</si>
  <si>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</si>
  <si>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</si>
  <si>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</si>
  <si>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</si>
  <si>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</si>
  <si>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</si>
  <si>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</si>
  <si>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</si>
  <si>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</si>
  <si>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</si>
  <si>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</si>
  <si>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</si>
  <si>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</si>
  <si>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</si>
  <si>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</si>
  <si>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</si>
  <si>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</si>
  <si>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</si>
  <si>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</si>
  <si>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</si>
  <si>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</si>
  <si>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</si>
  <si>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</si>
  <si>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</si>
  <si>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</si>
  <si>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</si>
  <si>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</si>
  <si>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</si>
  <si>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</si>
  <si>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</si>
  <si>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</si>
  <si>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</si>
  <si>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</si>
  <si>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</si>
  <si>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</si>
  <si>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</si>
  <si>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</si>
  <si>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</si>
  <si>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</si>
  <si>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</si>
  <si>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</si>
  <si>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</si>
  <si>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</si>
  <si>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</si>
  <si>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</si>
  <si>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</si>
  <si>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</si>
  <si>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</si>
  <si>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</si>
  <si>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</si>
  <si>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</si>
  <si>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</si>
  <si>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</si>
  <si>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</si>
  <si>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</si>
  <si>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</si>
  <si>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</si>
  <si>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</si>
  <si>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</si>
  <si>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</si>
  <si>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</si>
  <si>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</si>
  <si>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</si>
  <si>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</si>
  <si>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</si>
  <si>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</si>
  <si>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</si>
  <si>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</si>
  <si>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</si>
  <si>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</si>
  <si>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</si>
  <si>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</si>
  <si>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</si>
  <si>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</si>
  <si>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</si>
  <si>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</si>
  <si>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</si>
  <si>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</si>
  <si>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</si>
  <si>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</si>
  <si>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</si>
  <si>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</si>
  <si>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</si>
  <si>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</si>
  <si>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</si>
  <si>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</si>
  <si>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</si>
  <si>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</si>
  <si>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</si>
  <si>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</si>
  <si>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</si>
  <si>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</si>
  <si>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</si>
  <si>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</si>
  <si>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</si>
  <si>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</si>
  <si>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</si>
  <si>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</si>
  <si>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</si>
  <si>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</si>
  <si>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</si>
  <si>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</si>
  <si>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</si>
  <si>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</si>
  <si>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</si>
  <si>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</si>
  <si>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</si>
  <si>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</si>
  <si>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</si>
  <si>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</si>
  <si>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</si>
  <si>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</si>
  <si>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</si>
  <si>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</si>
  <si>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</si>
  <si>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</si>
  <si>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</si>
  <si>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</si>
  <si>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</si>
  <si>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</si>
  <si>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</si>
  <si>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</si>
  <si>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</si>
  <si>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</si>
  <si>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</si>
  <si>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</si>
  <si>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</si>
  <si>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</si>
  <si>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</si>
  <si>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</si>
  <si>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</si>
  <si>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</si>
  <si>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</si>
  <si>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</si>
  <si>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</si>
  <si>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</si>
  <si>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</si>
  <si>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</si>
  <si>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</si>
  <si>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</si>
  <si>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</si>
  <si>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</si>
  <si>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</si>
  <si>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</si>
  <si>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</si>
  <si>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</si>
  <si>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</si>
  <si>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</si>
  <si>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</si>
  <si>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</si>
  <si>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</si>
  <si>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</si>
  <si>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</si>
  <si>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</si>
  <si>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</si>
  <si>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</si>
  <si>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</si>
  <si>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</si>
  <si>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</si>
  <si>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</si>
  <si>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</si>
  <si>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</si>
  <si>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</si>
  <si>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</si>
  <si>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</si>
  <si>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</si>
  <si>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</si>
  <si>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</si>
  <si>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</si>
  <si>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</si>
  <si>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</si>
  <si>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</si>
  <si>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</si>
  <si>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</si>
  <si>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</si>
  <si>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</si>
  <si>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</si>
  <si>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</si>
  <si>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</si>
  <si>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</si>
  <si>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</si>
  <si>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</si>
  <si>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</si>
  <si>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</si>
  <si>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</si>
  <si>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</si>
  <si>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</si>
  <si>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</si>
  <si>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</si>
  <si>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</si>
  <si>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</si>
  <si>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</si>
  <si>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</si>
  <si>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</si>
  <si>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</si>
  <si>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</si>
  <si>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</si>
  <si>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</si>
  <si>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</si>
  <si>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</si>
  <si>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</si>
  <si>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</si>
  <si>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</si>
  <si>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</si>
  <si>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</si>
  <si>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</si>
  <si>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</si>
  <si>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</si>
  <si>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</si>
  <si>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</si>
  <si>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</si>
  <si>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</si>
  <si>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</si>
  <si>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</si>
  <si>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</si>
  <si>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</si>
  <si>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</si>
  <si>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</si>
  <si>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</si>
  <si>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</si>
  <si>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</si>
  <si>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</si>
  <si>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</si>
  <si>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</si>
  <si>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</si>
  <si>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</si>
  <si>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</si>
  <si>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</si>
  <si>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</si>
  <si>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</si>
  <si>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</si>
  <si>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</si>
  <si>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</si>
  <si>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</si>
  <si>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</si>
  <si>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</si>
  <si>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</si>
  <si>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</si>
  <si>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</si>
  <si>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</si>
  <si>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</si>
  <si>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</si>
  <si>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</si>
  <si>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</si>
  <si>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</si>
  <si>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</si>
  <si>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</si>
  <si>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</si>
  <si>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</si>
  <si>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</si>
  <si>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</si>
  <si>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</si>
  <si>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</si>
  <si>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</si>
  <si>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</si>
  <si>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</si>
  <si>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</si>
  <si>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</si>
  <si>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</si>
  <si>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</si>
  <si>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</si>
  <si>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</si>
  <si>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</si>
  <si>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</si>
  <si>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</si>
  <si>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</si>
  <si>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</si>
  <si>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</si>
  <si>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</si>
  <si>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</si>
  <si>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</si>
  <si>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</si>
  <si>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</si>
  <si>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</si>
  <si>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</si>
  <si>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</si>
  <si>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</si>
  <si>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</si>
  <si>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</si>
  <si>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</si>
  <si>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</si>
  <si>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</si>
  <si>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</si>
  <si>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</si>
  <si>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</si>
  <si>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</si>
  <si>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</si>
  <si>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</si>
  <si>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</si>
  <si>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</si>
  <si>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</si>
  <si>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</si>
  <si>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</si>
  <si>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</si>
  <si>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</si>
  <si>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</si>
  <si>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</si>
  <si>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</si>
  <si>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</si>
  <si>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</si>
  <si>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</si>
  <si>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</si>
  <si>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</si>
  <si>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</si>
  <si>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</si>
  <si>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</si>
  <si>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</si>
  <si>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</si>
  <si>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</si>
  <si>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</si>
  <si>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</si>
  <si>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</si>
  <si>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</si>
  <si>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</si>
  <si>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</si>
  <si>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</si>
  <si>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</si>
  <si>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</si>
  <si>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</si>
  <si>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</si>
  <si>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</si>
  <si>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</si>
  <si>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</si>
  <si>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</si>
  <si>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</si>
  <si>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</si>
  <si>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</si>
  <si>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</si>
  <si>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</si>
  <si>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</si>
  <si>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</si>
  <si>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</si>
  <si>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</si>
  <si>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</si>
  <si>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</si>
  <si>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</si>
  <si>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</si>
  <si>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</si>
  <si>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</si>
  <si>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</si>
  <si>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</si>
  <si>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</si>
  <si>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</si>
  <si>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</si>
  <si>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</si>
  <si>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</si>
  <si>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</si>
  <si>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</si>
  <si>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</si>
  <si>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</si>
  <si>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</si>
  <si>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</si>
  <si>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</si>
  <si>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</si>
  <si>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</si>
  <si>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</si>
  <si>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</si>
  <si>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</si>
  <si>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</si>
  <si>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</si>
  <si>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</si>
  <si>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</si>
  <si>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</si>
  <si>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</si>
  <si>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</si>
  <si>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</si>
  <si>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</si>
  <si>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</si>
  <si>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</si>
  <si>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</si>
  <si>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</si>
  <si>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</si>
  <si>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</si>
  <si>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</si>
  <si>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</si>
  <si>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</si>
  <si>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</si>
  <si>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</si>
  <si>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</si>
  <si>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</si>
  <si>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</si>
  <si>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</si>
  <si>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</si>
  <si>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</si>
  <si>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</si>
  <si>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</si>
  <si>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</si>
  <si>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</si>
  <si>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</si>
  <si>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</si>
  <si>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</si>
  <si>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</si>
  <si>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</si>
  <si>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</si>
  <si>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</si>
  <si>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</si>
  <si>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</si>
  <si>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</si>
  <si>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</si>
  <si>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</si>
  <si>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</si>
  <si>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</si>
  <si>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</si>
  <si>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</si>
  <si>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</si>
  <si>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</si>
  <si>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</si>
  <si>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</si>
  <si>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</si>
  <si>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</si>
  <si>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</si>
  <si>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</si>
  <si>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</si>
  <si>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</si>
  <si>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</si>
  <si>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</si>
  <si>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</si>
  <si>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</si>
  <si>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</si>
  <si>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</si>
  <si>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</si>
  <si>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</si>
  <si>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</si>
  <si>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</si>
  <si>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</si>
  <si>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</si>
  <si>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</si>
  <si>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</si>
  <si>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</si>
  <si>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</si>
  <si>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</si>
  <si>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</si>
  <si>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</si>
  <si>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</si>
  <si>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</si>
  <si>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</si>
  <si>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</si>
  <si>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</si>
  <si>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</si>
  <si>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</si>
  <si>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</si>
  <si>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</si>
  <si>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</si>
  <si>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</si>
  <si>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</si>
  <si>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</si>
  <si>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</si>
  <si>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</si>
  <si>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</si>
  <si>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</si>
  <si>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</si>
  <si>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</si>
  <si>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</si>
  <si>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</si>
  <si>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</si>
  <si>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</si>
  <si>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</si>
  <si>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</si>
  <si>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</si>
  <si>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</si>
  <si>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</si>
  <si>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</si>
  <si>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</si>
  <si>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</si>
  <si>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</si>
  <si>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</si>
  <si>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</si>
  <si>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</si>
  <si>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</si>
  <si>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</si>
  <si>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</si>
  <si>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</si>
  <si>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</si>
  <si>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</si>
  <si>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</si>
  <si>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</si>
  <si>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</si>
  <si>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</si>
  <si>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</si>
  <si>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</si>
  <si>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</si>
  <si>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</si>
  <si>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</si>
  <si>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</si>
  <si>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</si>
  <si>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</si>
  <si>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</si>
  <si>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</si>
  <si>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</si>
  <si>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</si>
  <si>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</si>
  <si>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</si>
  <si>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</si>
  <si>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</si>
  <si>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</si>
  <si>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</si>
  <si>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</si>
  <si>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</si>
  <si>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</si>
  <si>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</si>
  <si>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</si>
  <si>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</si>
  <si>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</si>
  <si>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</si>
  <si>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</si>
  <si>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</si>
  <si>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</si>
  <si>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</si>
  <si>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</si>
  <si>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</si>
  <si>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</si>
  <si>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</si>
  <si>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</si>
  <si>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</si>
  <si>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</si>
  <si>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</si>
  <si>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</si>
  <si>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</si>
  <si>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</si>
  <si>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</si>
  <si>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</si>
  <si>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</si>
  <si>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</si>
  <si>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</si>
  <si>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</si>
  <si>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</si>
  <si>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</si>
  <si>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</si>
  <si>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</si>
  <si>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</si>
  <si>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</si>
  <si>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</si>
  <si>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</si>
  <si>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</si>
  <si>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</si>
  <si>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</si>
  <si>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</si>
  <si>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</si>
  <si>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</si>
  <si>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</si>
  <si>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</si>
  <si>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</si>
  <si>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</si>
  <si>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</si>
  <si>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</si>
  <si>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</si>
  <si>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</si>
  <si>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</si>
  <si>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</si>
  <si>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</si>
  <si>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</si>
  <si>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</si>
  <si>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</si>
  <si>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</si>
  <si>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</si>
  <si>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</si>
  <si>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</si>
  <si>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</si>
  <si>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</si>
  <si>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</si>
  <si>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</si>
  <si>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</si>
  <si>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</si>
  <si>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</si>
  <si>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</si>
  <si>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</si>
  <si>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</si>
  <si>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</si>
  <si>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</si>
  <si>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</si>
  <si>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</si>
  <si>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</si>
  <si>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</si>
  <si>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</si>
  <si>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</si>
  <si>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</si>
  <si>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</si>
  <si>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</si>
  <si>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</si>
  <si>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</si>
  <si>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</si>
  <si>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</si>
  <si>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</si>
  <si>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</si>
  <si>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</si>
  <si>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</si>
  <si>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</si>
  <si>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</si>
  <si>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</si>
  <si>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</si>
  <si>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</si>
  <si>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</si>
  <si>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</si>
  <si>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</si>
  <si>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</si>
  <si>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</si>
  <si>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</si>
  <si>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</si>
  <si>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</si>
  <si>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</si>
  <si>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</si>
  <si>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</si>
  <si>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</si>
  <si>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</si>
  <si>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</si>
  <si>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</si>
  <si>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</si>
  <si>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</si>
  <si>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</si>
  <si>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</si>
  <si>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</si>
  <si>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</si>
  <si>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</si>
  <si>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</si>
  <si>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</si>
  <si>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</si>
  <si>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</si>
  <si>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</si>
  <si>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</si>
  <si>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</si>
  <si>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</si>
  <si>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</si>
  <si>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</si>
  <si>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</si>
  <si>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</si>
  <si>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</si>
  <si>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</si>
  <si>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</si>
  <si>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</si>
  <si>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</si>
  <si>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</si>
  <si>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</si>
  <si>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</si>
  <si>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</si>
  <si>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</si>
  <si>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</si>
  <si>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</si>
  <si>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</si>
  <si>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</si>
  <si>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</si>
  <si>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</si>
  <si>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</si>
  <si>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</si>
  <si>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</si>
  <si>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</si>
  <si>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</si>
  <si>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</si>
  <si>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</si>
  <si>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</si>
  <si>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</si>
  <si>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</si>
  <si>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</si>
  <si>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</si>
  <si>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</si>
  <si>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</si>
  <si>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</si>
  <si>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</si>
  <si>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</si>
  <si>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</si>
  <si>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</si>
  <si>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</si>
  <si>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</si>
  <si>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</si>
  <si>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</si>
  <si>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</si>
  <si>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</si>
  <si>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</si>
  <si>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</si>
  <si>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</si>
  <si>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</si>
  <si>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</si>
  <si>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</si>
  <si>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</si>
  <si>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</si>
  <si>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</si>
  <si>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</si>
  <si>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</si>
  <si>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</si>
  <si>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</si>
  <si>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</si>
  <si>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</si>
  <si>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</si>
  <si>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</si>
  <si>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</si>
  <si>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</si>
  <si>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</si>
  <si>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</si>
  <si>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</si>
  <si>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</si>
  <si>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</si>
  <si>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</si>
  <si>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</si>
  <si>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</si>
  <si>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</si>
  <si>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</si>
  <si>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</si>
  <si>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</si>
  <si>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</si>
  <si>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</si>
  <si>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</si>
  <si>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</si>
  <si>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</si>
  <si>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</si>
  <si>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</si>
  <si>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</si>
  <si>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</si>
  <si>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</si>
  <si>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</si>
  <si>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</si>
  <si>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</si>
  <si>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</si>
  <si>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</si>
  <si>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</si>
  <si>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</si>
  <si>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</si>
  <si>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</si>
  <si>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</si>
  <si>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</si>
  <si>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</si>
  <si>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</si>
  <si>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</si>
  <si>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</si>
  <si>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</si>
  <si>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</si>
  <si>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</si>
  <si>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</si>
  <si>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</si>
  <si>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</si>
  <si>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</si>
  <si>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</si>
  <si>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</si>
  <si>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</si>
  <si>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</si>
  <si>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</si>
  <si>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</si>
  <si>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</si>
  <si>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</si>
  <si>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</si>
  <si>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</si>
  <si>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</si>
  <si>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</si>
  <si>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</si>
  <si>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</si>
  <si>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</si>
  <si>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</si>
  <si>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</si>
  <si>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</si>
  <si>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</si>
  <si>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</si>
  <si>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</si>
  <si>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</si>
  <si>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</si>
  <si>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</si>
  <si>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</si>
  <si>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</si>
  <si>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</si>
  <si>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</si>
  <si>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</si>
  <si>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</si>
  <si>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</si>
  <si>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</si>
  <si>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</si>
  <si>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</si>
  <si>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</si>
  <si>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</si>
  <si>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</si>
  <si>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</si>
  <si>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</si>
  <si>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</si>
  <si>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</si>
  <si>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</si>
  <si>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</si>
  <si>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</si>
  <si>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</si>
  <si>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</si>
  <si>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</si>
  <si>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</si>
  <si>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</si>
  <si>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</si>
  <si>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</si>
  <si>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</si>
  <si>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</si>
  <si>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</si>
  <si>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</si>
  <si>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</si>
  <si>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</si>
  <si>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</si>
  <si>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</si>
  <si>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</si>
  <si>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</si>
  <si>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</si>
  <si>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</si>
  <si>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</si>
  <si>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</si>
  <si>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</si>
  <si>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</si>
  <si>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</si>
  <si>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</si>
  <si>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</si>
  <si>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</si>
  <si>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</si>
  <si>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</si>
  <si>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</si>
  <si>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</si>
  <si>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</si>
  <si>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</si>
  <si>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</si>
  <si>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</si>
  <si>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</si>
  <si>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</si>
  <si>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</si>
  <si>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</si>
  <si>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</si>
  <si>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</si>
  <si>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</si>
  <si>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</si>
  <si>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</si>
  <si>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</si>
  <si>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</si>
  <si>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</si>
  <si>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</si>
  <si>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</si>
  <si>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</si>
  <si>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</si>
  <si>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</si>
  <si>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</si>
  <si>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</si>
  <si>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</si>
  <si>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</si>
  <si>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</si>
  <si>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</si>
  <si>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</si>
  <si>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</si>
  <si>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</si>
  <si>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</si>
  <si>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</si>
  <si>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</si>
  <si>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</si>
  <si>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</si>
  <si>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</si>
  <si>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</si>
  <si>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</si>
  <si>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</si>
  <si>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</si>
  <si>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</si>
  <si>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</si>
  <si>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</si>
  <si>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</si>
  <si>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</si>
  <si>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</si>
  <si>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</si>
  <si>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</si>
  <si>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</si>
  <si>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</si>
  <si>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</si>
  <si>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</si>
  <si>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</si>
  <si>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</si>
  <si>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</si>
  <si>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</si>
  <si>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</si>
  <si>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</si>
  <si>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</si>
  <si>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</si>
  <si>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</si>
  <si>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</si>
  <si>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</si>
  <si>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</si>
  <si>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</si>
  <si>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</si>
  <si>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</si>
  <si>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</si>
  <si>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</si>
  <si>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</si>
  <si>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</si>
  <si>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</si>
  <si>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</si>
  <si>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</si>
  <si>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</si>
  <si>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</si>
  <si>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</si>
  <si>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</si>
  <si>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</si>
  <si>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</si>
  <si>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</si>
  <si>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</si>
  <si>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</si>
  <si>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</si>
  <si>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</si>
  <si>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</si>
  <si>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</si>
  <si>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</si>
  <si>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</si>
  <si>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</si>
  <si>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</si>
  <si>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</si>
  <si>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</si>
  <si>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</si>
  <si>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</si>
  <si>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</si>
  <si>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</si>
  <si>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</si>
  <si>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</si>
  <si>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</si>
  <si>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</si>
  <si>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</si>
  <si>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</si>
  <si>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</si>
  <si>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</si>
  <si>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</si>
  <si>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</si>
  <si>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</si>
  <si>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</si>
  <si>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</si>
  <si>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</si>
  <si>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</si>
  <si>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</si>
  <si>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</si>
  <si>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</si>
  <si>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</si>
  <si>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</si>
  <si>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</si>
  <si>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</si>
  <si>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</si>
  <si>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</si>
  <si>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</si>
  <si>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</si>
  <si>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</si>
  <si>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</si>
  <si>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</si>
  <si>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</si>
  <si>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</si>
  <si>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</si>
  <si>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</si>
  <si>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</si>
  <si>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</si>
  <si>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</si>
  <si>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</si>
  <si>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</si>
  <si>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</si>
  <si>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</si>
  <si>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</si>
  <si>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</si>
  <si>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</si>
  <si>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</si>
  <si>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</si>
  <si>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</si>
  <si>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</si>
  <si>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</si>
  <si>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</si>
  <si>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</si>
  <si>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</si>
  <si>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</si>
  <si>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</si>
  <si>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</si>
  <si>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</si>
  <si>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</si>
  <si>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</si>
  <si>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</si>
  <si>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</si>
  <si>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</si>
  <si>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</si>
  <si>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</si>
  <si>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</si>
  <si>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</si>
  <si>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</si>
  <si>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</si>
  <si>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</si>
  <si>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</si>
  <si>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</si>
  <si>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</si>
  <si>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</si>
  <si>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</si>
  <si>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</si>
  <si>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</si>
  <si>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</si>
  <si>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</si>
  <si>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</si>
  <si>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</si>
  <si>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</si>
  <si>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</si>
  <si>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</si>
  <si>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</si>
  <si>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</si>
  <si>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</si>
  <si>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</si>
  <si>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</si>
  <si>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</si>
  <si>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</si>
  <si>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</si>
  <si>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</si>
  <si>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</si>
  <si>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</si>
  <si>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</si>
  <si>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</si>
  <si>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</si>
  <si>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</si>
  <si>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</si>
  <si>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</si>
  <si>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</si>
  <si>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</si>
  <si>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</si>
  <si>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</si>
  <si>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</si>
  <si>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</si>
  <si>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</si>
  <si>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</si>
  <si>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</si>
  <si>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</si>
  <si>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</si>
  <si>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</si>
  <si>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</si>
  <si>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</si>
  <si>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</si>
  <si>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</si>
  <si>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</si>
  <si>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</si>
  <si>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</si>
  <si>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</si>
  <si>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</si>
  <si>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</si>
  <si>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</si>
  <si>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</si>
  <si>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</si>
  <si>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</si>
  <si>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</si>
  <si>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</si>
  <si>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</si>
  <si>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</si>
  <si>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</si>
  <si>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</si>
  <si>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</si>
  <si>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</si>
  <si>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</si>
  <si>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</si>
  <si>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</si>
  <si>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</si>
  <si>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</si>
  <si>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</si>
  <si>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</si>
  <si>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</si>
  <si>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</si>
  <si>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</si>
  <si>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</si>
  <si>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</si>
  <si>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</si>
  <si>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</si>
  <si>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</si>
  <si>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</si>
  <si>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</si>
  <si>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</si>
  <si>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</si>
  <si>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</si>
  <si>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</si>
  <si>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</si>
  <si>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</si>
  <si>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</si>
  <si>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</si>
  <si>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</si>
  <si>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</si>
  <si>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</si>
  <si>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</si>
  <si>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</si>
  <si>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</si>
  <si>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</si>
  <si>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</si>
  <si>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</si>
  <si>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</si>
  <si>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</si>
  <si>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</si>
  <si>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</si>
  <si>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</si>
  <si>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</si>
  <si>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</si>
  <si>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</si>
  <si>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</si>
  <si>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</si>
  <si>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</si>
  <si>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</si>
  <si>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</si>
  <si>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</si>
  <si>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</si>
  <si>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</si>
  <si>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</si>
  <si>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</si>
  <si>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</si>
  <si>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</si>
  <si>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</si>
  <si>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</si>
  <si>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</si>
  <si>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</si>
  <si>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</si>
  <si>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</si>
  <si>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</si>
  <si>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</si>
  <si>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</si>
  <si>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</si>
  <si>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</si>
  <si>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</si>
  <si>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</si>
  <si>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</si>
  <si>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</si>
  <si>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</si>
  <si>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</si>
  <si>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</si>
  <si>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</si>
  <si>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</si>
  <si>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</si>
  <si>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</si>
  <si>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</si>
  <si>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</si>
  <si>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</si>
  <si>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</si>
  <si>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</si>
  <si>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</si>
  <si>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</si>
  <si>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</si>
  <si>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</si>
  <si>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</si>
  <si>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</si>
  <si>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</si>
  <si>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</si>
  <si>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</si>
  <si>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</si>
  <si>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</si>
  <si>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</si>
  <si>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</si>
  <si>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</si>
  <si>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</si>
  <si>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</si>
  <si>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</si>
  <si>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</si>
  <si>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</si>
  <si>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</si>
  <si>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</si>
  <si>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</si>
  <si>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</si>
  <si>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</si>
  <si>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</si>
  <si>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</si>
  <si>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</si>
  <si>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</si>
  <si>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</si>
  <si>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</si>
  <si>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</si>
  <si>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</si>
  <si>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</si>
  <si>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</si>
  <si>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</si>
  <si>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</si>
  <si>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</si>
  <si>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</si>
  <si>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</si>
  <si>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</si>
  <si>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</si>
  <si>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</si>
  <si>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</si>
  <si>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</si>
  <si>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</si>
  <si>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</si>
  <si>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</si>
  <si>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</si>
  <si>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</si>
  <si>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</si>
  <si>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</si>
  <si>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</si>
  <si>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</si>
  <si>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</si>
  <si>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</si>
  <si>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</si>
  <si>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</si>
  <si>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</si>
  <si>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</si>
  <si>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</si>
  <si>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</si>
  <si>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</si>
  <si>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</si>
  <si>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</si>
  <si>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</si>
  <si>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</si>
  <si>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</si>
  <si>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</si>
  <si>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</si>
  <si>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</si>
  <si>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</si>
  <si>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</si>
  <si>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</si>
  <si>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</si>
  <si>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</si>
  <si>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</si>
  <si>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</si>
  <si>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</si>
  <si>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</si>
  <si>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</si>
  <si>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</si>
  <si>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</si>
  <si>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</si>
  <si>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</si>
  <si>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</si>
  <si>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</si>
  <si>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</si>
  <si>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</si>
  <si>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</si>
  <si>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</si>
  <si>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</si>
  <si>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</si>
  <si>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</si>
  <si>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</si>
  <si>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</si>
  <si>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</si>
  <si>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</si>
  <si>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</si>
  <si>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</si>
  <si>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</si>
  <si>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</si>
  <si>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</si>
  <si>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</si>
  <si>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</si>
  <si>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</si>
  <si>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</si>
  <si>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</si>
  <si>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</si>
  <si>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</si>
  <si>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</si>
  <si>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</si>
  <si>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</si>
  <si>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</si>
  <si>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</si>
  <si>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</si>
  <si>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</si>
  <si>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</si>
  <si>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</si>
  <si>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</si>
  <si>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</si>
  <si>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</si>
  <si>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</si>
  <si>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</si>
  <si>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</si>
  <si>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</si>
  <si>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</si>
  <si>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</si>
  <si>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</si>
  <si>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</si>
  <si>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</si>
  <si>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</si>
  <si>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</si>
  <si>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</si>
  <si>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</si>
  <si>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</si>
  <si>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</si>
  <si>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</si>
  <si>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</si>
  <si>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</si>
  <si>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</si>
  <si>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</si>
  <si>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</si>
  <si>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</si>
  <si>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</si>
  <si>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</si>
  <si>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</si>
  <si>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</si>
  <si>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</si>
  <si>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</si>
  <si>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</si>
  <si>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</si>
  <si>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</si>
  <si>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</si>
  <si>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</si>
  <si>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</si>
  <si>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</si>
  <si>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</si>
  <si>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</si>
  <si>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</si>
  <si>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</si>
  <si>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</si>
  <si>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</si>
  <si>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</si>
  <si>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</si>
  <si>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</si>
  <si>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</si>
  <si>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</si>
  <si>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</si>
  <si>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</si>
  <si>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</si>
  <si>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</si>
  <si>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</si>
  <si>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</si>
  <si>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</si>
  <si>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</si>
  <si>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</si>
  <si>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</si>
  <si>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</si>
  <si>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</si>
  <si>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</si>
  <si>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</si>
  <si>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</si>
  <si>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</si>
  <si>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</si>
  <si>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</si>
  <si>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</si>
  <si>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</si>
  <si>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</si>
  <si>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</si>
  <si>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</si>
  <si>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</si>
  <si>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</si>
  <si>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</si>
  <si>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</si>
  <si>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</si>
  <si>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</si>
  <si>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</si>
  <si>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</si>
  <si>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</si>
  <si>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</si>
  <si>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</si>
  <si>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</si>
  <si>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</si>
  <si>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</si>
  <si>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</si>
  <si>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</si>
  <si>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</si>
  <si>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</si>
  <si>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</si>
  <si>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</si>
  <si>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</si>
  <si>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</si>
  <si>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</si>
  <si>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</si>
  <si>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</si>
  <si>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</si>
  <si>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</si>
  <si>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</si>
  <si>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</si>
  <si>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</si>
  <si>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</si>
  <si>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</si>
  <si>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</si>
  <si>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</si>
  <si>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</si>
  <si>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</si>
  <si>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</si>
  <si>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</si>
  <si>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</si>
  <si>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</si>
  <si>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</si>
  <si>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</si>
  <si>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</si>
  <si>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</si>
  <si>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</si>
  <si>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</si>
  <si>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</si>
  <si>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</si>
  <si>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</si>
  <si>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</si>
  <si>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</si>
  <si>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</si>
  <si>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</si>
  <si>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</si>
  <si>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</si>
  <si>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</si>
  <si>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</si>
  <si>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</si>
  <si>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</si>
  <si>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</si>
  <si>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</si>
  <si>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</si>
  <si>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</si>
  <si>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</si>
  <si>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</si>
  <si>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</si>
  <si>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</si>
  <si>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</si>
  <si>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</si>
  <si>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</si>
  <si>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</si>
  <si>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</si>
  <si>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</si>
  <si>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</si>
  <si>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</si>
  <si>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</si>
  <si>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</si>
  <si>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</si>
  <si>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</si>
  <si>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</si>
  <si>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</si>
  <si>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</si>
  <si>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</si>
  <si>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</si>
  <si>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</si>
  <si>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</si>
  <si>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</si>
  <si>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</si>
  <si>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</si>
  <si>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</si>
  <si>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</si>
  <si>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</si>
  <si>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</si>
  <si>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</si>
  <si>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</si>
  <si>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</si>
  <si>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</si>
  <si>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</si>
  <si>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</si>
  <si>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</si>
  <si>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</si>
  <si>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</si>
  <si>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</si>
  <si>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</si>
  <si>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</si>
  <si>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</si>
  <si>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</si>
  <si>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</si>
  <si>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</si>
  <si>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</si>
  <si>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</si>
  <si>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</si>
  <si>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</si>
  <si>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</si>
  <si>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</si>
  <si>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</si>
  <si>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</si>
  <si>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</si>
  <si>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</si>
  <si>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</si>
  <si>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</si>
  <si>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</si>
  <si>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</si>
  <si>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</si>
  <si>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</si>
  <si>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</si>
  <si>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</si>
  <si>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</si>
  <si>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</si>
  <si>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</si>
  <si>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</si>
  <si>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</si>
  <si>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</si>
  <si>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</si>
  <si>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</si>
  <si>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</si>
  <si>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</si>
  <si>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</si>
  <si>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</si>
  <si>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</si>
  <si>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</si>
  <si>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</si>
  <si>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</si>
  <si>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</si>
  <si>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</si>
  <si>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</si>
  <si>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</si>
  <si>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</si>
  <si>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</si>
  <si>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</si>
  <si>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</si>
  <si>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</si>
  <si>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</si>
  <si>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</si>
  <si>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</si>
  <si>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</si>
  <si>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</si>
  <si>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</si>
  <si>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</si>
  <si>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</si>
  <si>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</si>
  <si>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</si>
  <si>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</si>
  <si>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</si>
  <si>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</si>
  <si>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</si>
  <si>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</si>
  <si>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</si>
  <si>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</si>
  <si>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</si>
  <si>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</si>
  <si>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</si>
  <si>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</si>
  <si>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</si>
  <si>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</si>
  <si>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</si>
  <si>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</si>
  <si>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</si>
  <si>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</si>
  <si>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</si>
  <si>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</si>
  <si>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</si>
  <si>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</si>
  <si>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</si>
  <si>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</si>
  <si>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</si>
  <si>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</si>
  <si>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</si>
  <si>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</si>
  <si>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</si>
  <si>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</si>
  <si>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</si>
  <si>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</si>
  <si>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</si>
  <si>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</si>
  <si>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</si>
  <si>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</si>
  <si>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</si>
  <si>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</si>
  <si>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</si>
  <si>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</si>
  <si>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</si>
  <si>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</si>
  <si>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</si>
  <si>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</si>
  <si>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</si>
  <si>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</si>
  <si>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</si>
  <si>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</si>
  <si>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</si>
  <si>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</si>
  <si>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</si>
  <si>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</si>
  <si>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</si>
  <si>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</si>
  <si>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</si>
  <si>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</si>
  <si>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</si>
  <si>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</si>
  <si>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</si>
  <si>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</si>
  <si>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</si>
  <si>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</si>
  <si>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</si>
  <si>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</si>
  <si>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</si>
  <si>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</si>
  <si>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</si>
  <si>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</si>
  <si>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</si>
  <si>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</si>
  <si>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</si>
  <si>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</si>
  <si>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</si>
  <si>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</si>
  <si>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</si>
  <si>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</si>
  <si>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</si>
  <si>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</si>
  <si>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</si>
  <si>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</si>
  <si>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</si>
  <si>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</si>
  <si>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</si>
  <si>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</si>
  <si>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</si>
  <si>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</si>
  <si>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</si>
  <si>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</si>
  <si>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</si>
  <si>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</si>
  <si>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</si>
  <si>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</si>
  <si>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</si>
  <si>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</si>
  <si>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</si>
  <si>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</si>
  <si>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</si>
  <si>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</si>
  <si>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</si>
  <si>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</si>
  <si>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</si>
  <si>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</si>
  <si>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</si>
  <si>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</si>
  <si>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</si>
  <si>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</si>
  <si>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</si>
  <si>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</si>
  <si>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</si>
  <si>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</si>
  <si>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</si>
  <si>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</si>
  <si>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</si>
  <si>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</si>
  <si>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</si>
  <si>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</si>
  <si>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</si>
  <si>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</si>
  <si>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</si>
  <si>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</si>
  <si>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</si>
  <si>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</si>
  <si>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</si>
  <si>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</si>
  <si>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</si>
  <si>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</si>
  <si>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</si>
  <si>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</si>
  <si>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</si>
  <si>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</si>
  <si>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</si>
  <si>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</si>
  <si>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</si>
  <si>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</si>
  <si>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</si>
  <si>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</si>
  <si>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</si>
  <si>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</si>
  <si>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</si>
  <si>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</si>
  <si>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</si>
  <si>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</si>
  <si>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</si>
  <si>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</si>
  <si>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</si>
  <si>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</si>
  <si>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</si>
  <si>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</si>
  <si>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</si>
  <si>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</si>
  <si>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</si>
  <si>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</si>
  <si>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</si>
  <si>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</si>
  <si>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</si>
  <si>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</si>
  <si>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</si>
  <si>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</si>
  <si>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</si>
  <si>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</si>
  <si>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</si>
  <si>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</si>
  <si>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</si>
  <si>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</si>
  <si>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</si>
  <si>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</si>
  <si>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</si>
  <si>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</si>
  <si>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</si>
  <si>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</si>
  <si>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</si>
  <si>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</si>
  <si>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</si>
  <si>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</si>
  <si>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</si>
  <si>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</si>
  <si>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</si>
  <si>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</si>
  <si>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</si>
  <si>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</si>
  <si>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</si>
  <si>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</si>
  <si>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</si>
  <si>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</si>
  <si>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</si>
  <si>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</si>
  <si>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</si>
  <si>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</si>
  <si>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</si>
  <si>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</si>
  <si>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</si>
  <si>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</si>
  <si>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</si>
  <si>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</si>
  <si>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</si>
  <si>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</si>
  <si>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</si>
  <si>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</si>
  <si>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</si>
  <si>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</si>
  <si>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</si>
  <si>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</si>
  <si>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</si>
  <si>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</si>
  <si>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</si>
  <si>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</si>
  <si>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</si>
  <si>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</si>
  <si>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</si>
  <si>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</si>
  <si>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</si>
  <si>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</si>
  <si>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</si>
  <si>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</si>
  <si>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</si>
  <si>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</si>
  <si>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</si>
  <si>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</si>
  <si>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</si>
  <si>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</si>
  <si>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</si>
  <si>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</si>
  <si>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</si>
  <si>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</si>
  <si>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</si>
  <si>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</si>
  <si>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</si>
  <si>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</si>
  <si>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</si>
  <si>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</si>
  <si>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</si>
  <si>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</si>
  <si>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</si>
  <si>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</si>
  <si>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</si>
  <si>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</si>
  <si>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</si>
  <si>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</si>
  <si>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</si>
  <si>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</si>
  <si>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</si>
  <si>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</si>
  <si>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</si>
  <si>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</si>
  <si>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</si>
  <si>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</si>
  <si>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</si>
  <si>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</si>
  <si>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</si>
  <si>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</si>
  <si>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</si>
  <si>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</si>
  <si>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</si>
  <si>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</si>
  <si>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</si>
  <si>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</si>
  <si>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</si>
  <si>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</si>
  <si>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</si>
  <si>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</si>
  <si>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</si>
  <si>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</si>
  <si>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</si>
  <si>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</si>
  <si>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</si>
  <si>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</si>
  <si>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</si>
  <si>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</si>
  <si>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</si>
  <si>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</si>
  <si>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</si>
  <si>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</si>
  <si>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</si>
  <si>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</si>
  <si>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</si>
  <si>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</si>
  <si>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</si>
  <si>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</si>
  <si>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</si>
  <si>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</si>
  <si>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</si>
  <si>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</si>
  <si>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</si>
  <si>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</si>
  <si>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</si>
  <si>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</si>
  <si>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</si>
  <si>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</si>
  <si>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</si>
  <si>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</si>
  <si>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</si>
  <si>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</si>
  <si>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</si>
  <si>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</si>
  <si>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</si>
  <si>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</si>
  <si>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</si>
  <si>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</si>
  <si>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</si>
  <si>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</si>
  <si>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</si>
  <si>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</si>
  <si>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</si>
  <si>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</si>
  <si>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</si>
  <si>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</si>
  <si>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</si>
  <si>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</si>
  <si>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</si>
  <si>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</si>
  <si>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</si>
  <si>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</si>
  <si>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</si>
  <si>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</si>
  <si>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</si>
  <si>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</si>
  <si>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</si>
  <si>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</si>
  <si>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</si>
  <si>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</si>
  <si>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</si>
  <si>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</si>
  <si>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</si>
  <si>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</si>
  <si>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</si>
  <si>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</si>
  <si>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</si>
  <si>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</si>
  <si>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</si>
  <si>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</si>
  <si>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</si>
  <si>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</si>
  <si>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</si>
  <si>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</si>
  <si>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</si>
  <si>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</si>
  <si>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</si>
  <si>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</si>
  <si>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</si>
  <si>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</si>
  <si>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</si>
  <si>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</si>
  <si>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</si>
  <si>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</si>
  <si>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</si>
  <si>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</si>
  <si>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</si>
  <si>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</si>
  <si>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</si>
  <si>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</si>
  <si>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</si>
  <si>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</si>
  <si>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</si>
  <si>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</si>
  <si>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</si>
  <si>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</si>
  <si>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</si>
  <si>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</si>
  <si>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</si>
  <si>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</si>
  <si>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</si>
  <si>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</si>
  <si>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</si>
  <si>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</si>
  <si>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</si>
  <si>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</si>
  <si>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</si>
  <si>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</si>
  <si>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</si>
  <si>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</si>
  <si>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</si>
  <si>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</si>
  <si>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</si>
  <si>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</si>
  <si>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</si>
  <si>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</si>
  <si>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</si>
  <si>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</si>
  <si>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</si>
  <si>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</si>
  <si>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</si>
  <si>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</si>
  <si>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</si>
  <si>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</si>
  <si>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</si>
  <si>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</si>
  <si>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</si>
  <si>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</si>
  <si>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</si>
  <si>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</si>
  <si>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</si>
  <si>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</si>
  <si>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</si>
  <si>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</si>
  <si>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</si>
  <si>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</si>
  <si>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</si>
  <si>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</si>
  <si>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</si>
  <si>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</si>
  <si>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</si>
  <si>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</si>
  <si>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</si>
  <si>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</si>
  <si>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</si>
  <si>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</si>
  <si>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</si>
  <si>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</si>
  <si>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</si>
  <si>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</si>
  <si>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</si>
  <si>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</si>
  <si>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</si>
  <si>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</si>
  <si>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</si>
  <si>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</si>
  <si>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</si>
  <si>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</si>
  <si>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</si>
  <si>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</si>
  <si>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</si>
  <si>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</si>
  <si>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</si>
  <si>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</si>
  <si>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</si>
  <si>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</si>
  <si>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</si>
  <si>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</si>
  <si>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</si>
  <si>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</si>
  <si>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</si>
  <si>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</si>
  <si>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</si>
  <si>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</si>
  <si>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</si>
  <si>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</si>
  <si>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</si>
  <si>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</si>
  <si>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</si>
  <si>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</si>
  <si>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</si>
  <si>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</si>
  <si>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</si>
  <si>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</si>
  <si>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</si>
  <si>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</si>
  <si>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</si>
  <si>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</si>
  <si>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</si>
  <si>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</si>
  <si>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</si>
  <si>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</si>
  <si>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</si>
  <si>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</si>
  <si>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</si>
  <si>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</si>
  <si>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</si>
  <si>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</si>
  <si>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</si>
  <si>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</si>
  <si>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</si>
  <si>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</si>
  <si>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</si>
  <si>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</si>
  <si>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</si>
  <si>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</si>
  <si>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</si>
  <si>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</si>
  <si>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</si>
  <si>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</si>
  <si>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</si>
  <si>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</si>
  <si>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</si>
  <si>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</si>
  <si>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</si>
  <si>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</si>
  <si>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</si>
  <si>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</si>
  <si>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</si>
  <si>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</si>
  <si>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</si>
  <si>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</si>
  <si>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</si>
  <si>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</si>
  <si>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</si>
  <si>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</si>
  <si>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</si>
  <si>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</si>
  <si>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</si>
  <si>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</si>
  <si>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</si>
  <si>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</si>
  <si>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</si>
  <si>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</si>
  <si>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</si>
  <si>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</si>
  <si>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</si>
  <si>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</si>
  <si>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</si>
  <si>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</si>
  <si>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</si>
  <si>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</si>
  <si>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</si>
  <si>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</si>
  <si>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</si>
  <si>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</si>
  <si>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</si>
  <si>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</si>
  <si>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</si>
  <si>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</si>
  <si>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</si>
  <si>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</si>
  <si>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</si>
  <si>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</si>
  <si>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</si>
  <si>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</si>
  <si>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</si>
  <si>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</si>
  <si>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</si>
  <si>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</si>
  <si>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</si>
  <si>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</si>
  <si>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</si>
  <si>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</si>
  <si>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</si>
  <si>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</si>
  <si>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</si>
  <si>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</si>
  <si>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</si>
  <si>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</si>
  <si>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</si>
  <si>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</si>
  <si>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</si>
  <si>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</si>
  <si>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</si>
  <si>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</si>
  <si>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</si>
  <si>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</si>
  <si>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</si>
  <si>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</si>
  <si>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</si>
  <si>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</si>
  <si>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</si>
  <si>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</si>
  <si>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</si>
  <si>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</si>
  <si>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</si>
  <si>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</si>
  <si>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</si>
  <si>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</si>
  <si>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</si>
  <si>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</si>
  <si>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</si>
  <si>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</si>
  <si>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</si>
  <si>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</si>
  <si>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</si>
  <si>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</si>
  <si>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</si>
  <si>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</si>
  <si>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</si>
  <si>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</si>
  <si>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</si>
  <si>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</si>
  <si>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</si>
  <si>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</si>
  <si>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</si>
  <si>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</si>
  <si>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</si>
  <si>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</si>
  <si>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</si>
  <si>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</si>
  <si>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</si>
  <si>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</si>
  <si>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</si>
  <si>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</si>
  <si>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</si>
  <si>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</si>
  <si>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</si>
  <si>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</si>
  <si>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</si>
  <si>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</si>
  <si>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</si>
  <si>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</si>
  <si>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</si>
  <si>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</si>
  <si>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</si>
  <si>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</si>
  <si>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</si>
  <si>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</si>
  <si>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</si>
  <si>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</si>
  <si>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</si>
  <si>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</si>
  <si>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</si>
  <si>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</si>
  <si>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</si>
  <si>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</si>
  <si>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</si>
  <si>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</si>
  <si>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</si>
  <si>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</si>
  <si>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</si>
  <si>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</si>
  <si>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</si>
  <si>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</si>
  <si>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</si>
  <si>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</si>
  <si>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</si>
  <si>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</si>
  <si>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</si>
  <si>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</si>
  <si>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</si>
  <si>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</si>
  <si>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</si>
  <si>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</si>
  <si>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</si>
  <si>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</si>
  <si>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</si>
  <si>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</si>
  <si>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</si>
  <si>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</si>
  <si>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</si>
  <si>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</si>
  <si>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</si>
  <si>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</si>
  <si>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</si>
  <si>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</si>
  <si>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</si>
  <si>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</si>
  <si>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</si>
  <si>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</si>
  <si>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</si>
  <si>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</si>
  <si>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</si>
  <si>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</si>
  <si>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</si>
  <si>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</si>
  <si>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</si>
  <si>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</si>
  <si>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</si>
  <si>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</si>
  <si>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</si>
  <si>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</si>
  <si>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</si>
  <si>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</si>
  <si>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</si>
  <si>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</si>
  <si>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</si>
  <si>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</si>
  <si>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</si>
  <si>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</si>
  <si>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</si>
  <si>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</si>
  <si>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</si>
  <si>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</si>
  <si>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</si>
  <si>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</si>
  <si>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</si>
  <si>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</si>
  <si>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</si>
  <si>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</si>
  <si>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</si>
  <si>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</si>
  <si>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</si>
  <si>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</si>
  <si>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</si>
  <si>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</si>
  <si>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</si>
  <si>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</si>
  <si>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</si>
  <si>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</si>
  <si>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</si>
  <si>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</si>
  <si>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</si>
  <si>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</si>
  <si>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</si>
  <si>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</si>
  <si>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</si>
  <si>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</si>
  <si>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</si>
  <si>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</si>
  <si>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</si>
  <si>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</si>
  <si>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</si>
  <si>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</si>
  <si>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</si>
  <si>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</si>
  <si>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</si>
  <si>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</si>
  <si>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</si>
  <si>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</si>
  <si>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</si>
  <si>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</si>
  <si>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</si>
  <si>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</si>
  <si>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</si>
  <si>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</si>
  <si>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</si>
  <si>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</si>
  <si>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</si>
  <si>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</si>
  <si>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</si>
  <si>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</si>
  <si>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</si>
  <si>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</si>
  <si>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</si>
  <si>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</si>
  <si>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</si>
  <si>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</si>
  <si>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</si>
  <si>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</si>
  <si>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</si>
  <si>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</si>
  <si>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</si>
  <si>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</si>
  <si>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</si>
  <si>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</si>
  <si>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</si>
  <si>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</si>
  <si>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</si>
  <si>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</si>
  <si>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</si>
  <si>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</si>
  <si>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</si>
  <si>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</si>
  <si>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</si>
  <si>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</si>
  <si>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</si>
  <si>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</si>
  <si>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</si>
  <si>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</si>
  <si>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</si>
  <si>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</si>
  <si>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</si>
  <si>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</si>
  <si>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</si>
  <si>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</si>
  <si>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</si>
  <si>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</si>
  <si>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</si>
  <si>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</si>
  <si>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</si>
  <si>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</si>
  <si>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</si>
  <si>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</si>
  <si>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</si>
  <si>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</si>
  <si>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</si>
  <si>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</si>
  <si>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</si>
  <si>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</si>
  <si>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</si>
  <si>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</si>
  <si>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</si>
  <si>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</si>
  <si>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</si>
  <si>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</si>
  <si>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</si>
  <si>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</si>
  <si>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</si>
  <si>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</si>
  <si>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</si>
  <si>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</si>
  <si>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</si>
  <si>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</si>
  <si>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</si>
  <si>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</si>
  <si>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</si>
  <si>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</si>
  <si>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</si>
  <si>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</si>
  <si>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</si>
  <si>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</si>
  <si>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</si>
  <si>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</si>
  <si>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</si>
  <si>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</si>
  <si>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</si>
  <si>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</si>
  <si>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</si>
  <si>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</si>
  <si>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</si>
  <si>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</si>
  <si>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</si>
  <si>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</si>
  <si>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</si>
  <si>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</si>
  <si>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</si>
  <si>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</si>
  <si>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</si>
  <si>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</si>
  <si>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</si>
  <si>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</si>
  <si>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</si>
  <si>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</si>
  <si>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</si>
  <si>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</si>
  <si>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</si>
  <si>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</si>
  <si>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</si>
  <si>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</si>
  <si>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</si>
  <si>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</si>
  <si>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</si>
  <si>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</si>
  <si>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</si>
  <si>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</si>
  <si>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</si>
  <si>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</si>
  <si>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</si>
  <si>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</si>
  <si>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</si>
  <si>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</si>
  <si>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</si>
  <si>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</si>
  <si>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</si>
  <si>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</si>
  <si>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</si>
  <si>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</si>
  <si>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</si>
  <si>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</si>
  <si>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</si>
  <si>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</si>
  <si>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</si>
  <si>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</si>
  <si>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</si>
  <si>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</si>
  <si>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</si>
  <si>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</si>
  <si>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</si>
  <si>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</si>
  <si>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</si>
  <si>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</si>
  <si>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</si>
  <si>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</si>
  <si>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</si>
  <si>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</si>
  <si>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</si>
  <si>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</si>
  <si>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</si>
  <si>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</si>
  <si>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</si>
  <si>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</si>
  <si>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</si>
  <si>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</si>
  <si>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</si>
  <si>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</si>
  <si>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</si>
  <si>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</si>
  <si>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</si>
  <si>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</si>
  <si>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</si>
  <si>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</si>
  <si>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</si>
  <si>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</si>
  <si>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</si>
  <si>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</si>
  <si>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</si>
  <si>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</si>
  <si>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</si>
  <si>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</si>
  <si>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</si>
  <si>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</si>
  <si>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</si>
  <si>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</si>
  <si>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</si>
  <si>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</si>
  <si>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</si>
  <si>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</si>
  <si>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</si>
  <si>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</si>
  <si>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</si>
  <si>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</si>
  <si>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</si>
  <si>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</si>
  <si>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</si>
  <si>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</si>
  <si>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</si>
  <si>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</si>
  <si>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</si>
  <si>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</si>
  <si>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</si>
  <si>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</si>
  <si>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</si>
  <si>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</si>
  <si>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</si>
  <si>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</si>
  <si>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</si>
  <si>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</si>
  <si>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</si>
  <si>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</si>
  <si>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</si>
  <si>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</si>
  <si>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</si>
  <si>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</si>
  <si>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</si>
  <si>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</si>
  <si>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</si>
  <si>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</si>
  <si>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</si>
  <si>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</si>
  <si>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</si>
  <si>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</si>
  <si>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</si>
  <si>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</si>
  <si>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</si>
  <si>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</si>
  <si>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</si>
  <si>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</si>
  <si>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</si>
  <si>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</si>
  <si>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</si>
  <si>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</si>
  <si>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</si>
  <si>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</si>
  <si>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</si>
  <si>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</si>
  <si>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</si>
  <si>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</si>
  <si>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</si>
  <si>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</si>
  <si>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</si>
  <si>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</si>
  <si>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</si>
  <si>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</si>
  <si>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</si>
  <si>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</si>
  <si>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</si>
  <si>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</si>
  <si>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</si>
  <si>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</si>
  <si>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</si>
  <si>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</si>
  <si>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</si>
  <si>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</si>
  <si>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</si>
  <si>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</si>
  <si>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</si>
  <si>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</si>
  <si>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</si>
  <si>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</si>
  <si>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</si>
  <si>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</si>
  <si>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</si>
  <si>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</si>
  <si>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</si>
  <si>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</si>
  <si>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</si>
  <si>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</si>
  <si>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</si>
  <si>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</si>
  <si>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</si>
  <si>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</si>
  <si>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</si>
  <si>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</si>
  <si>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</si>
  <si>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</si>
  <si>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</si>
  <si>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</si>
  <si>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</si>
  <si>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</si>
  <si>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</si>
  <si>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</si>
  <si>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</si>
  <si>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</si>
  <si>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</si>
  <si>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</si>
  <si>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</si>
  <si>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</si>
  <si>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</si>
  <si>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</si>
  <si>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</si>
  <si>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</si>
  <si>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</si>
  <si>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</si>
  <si>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</si>
  <si>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</si>
  <si>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</si>
  <si>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</si>
  <si>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</si>
  <si>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</si>
  <si>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</si>
  <si>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</si>
  <si>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</si>
  <si>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</si>
  <si>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</si>
  <si>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</si>
  <si>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</si>
  <si>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</si>
  <si>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</si>
  <si>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</si>
  <si>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</si>
  <si>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</si>
  <si>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</si>
  <si>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</si>
  <si>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</si>
  <si>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</si>
  <si>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</si>
  <si>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</si>
  <si>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</si>
  <si>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</si>
  <si>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</si>
  <si>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</si>
  <si>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</si>
  <si>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</si>
  <si>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</si>
  <si>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</si>
  <si>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</si>
  <si>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</si>
  <si>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</si>
  <si>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</si>
  <si>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</si>
  <si>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</si>
  <si>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</si>
  <si>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</si>
  <si>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</si>
  <si>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</si>
  <si>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</si>
  <si>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</si>
  <si>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</si>
  <si>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</si>
  <si>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</si>
  <si>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</si>
  <si>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</si>
  <si>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</si>
  <si>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</si>
  <si>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</si>
  <si>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</si>
  <si>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</si>
  <si>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</si>
  <si>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</si>
  <si>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</si>
  <si>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</si>
  <si>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</si>
  <si>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</si>
  <si>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</si>
  <si>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</si>
  <si>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</si>
  <si>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</si>
  <si>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</si>
  <si>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</si>
  <si>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</si>
  <si>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</si>
  <si>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</si>
  <si>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</si>
  <si>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</si>
  <si>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</si>
  <si>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</si>
  <si>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</si>
  <si>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</si>
  <si>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</si>
  <si>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</si>
  <si>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</si>
  <si>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</si>
  <si>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</si>
  <si>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</si>
  <si>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</si>
  <si>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</si>
  <si>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</si>
  <si>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</si>
  <si>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</si>
  <si>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</si>
  <si>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</si>
  <si>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</si>
  <si>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</si>
  <si>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</si>
  <si>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</si>
  <si>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</si>
  <si>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</si>
  <si>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</si>
  <si>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</si>
  <si>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</si>
  <si>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</si>
  <si>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</si>
  <si>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</si>
  <si>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</si>
  <si>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</si>
  <si>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</si>
  <si>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</si>
  <si>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</si>
  <si>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</si>
  <si>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</si>
  <si>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</si>
  <si>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</si>
  <si>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</si>
  <si>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</si>
  <si>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</si>
  <si>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</si>
  <si>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</si>
  <si>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</si>
  <si>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</si>
  <si>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</si>
  <si>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</si>
  <si>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</si>
  <si>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</si>
  <si>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</si>
  <si>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</si>
  <si>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</si>
  <si>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</si>
  <si>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</si>
  <si>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</si>
  <si>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</si>
  <si>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</si>
  <si>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</si>
  <si>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</si>
  <si>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</si>
  <si>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</si>
  <si>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</si>
  <si>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</si>
  <si>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</si>
  <si>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</si>
  <si>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</si>
  <si>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</si>
  <si>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</si>
  <si>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</si>
  <si>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</si>
  <si>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</si>
  <si>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</si>
  <si>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</si>
  <si>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</si>
  <si>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</si>
  <si>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</si>
  <si>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</si>
  <si>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</si>
  <si>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</si>
  <si>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</si>
  <si>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</si>
  <si>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</si>
  <si>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</si>
  <si>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</si>
  <si>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</si>
  <si>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</si>
  <si>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</si>
  <si>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</si>
  <si>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</si>
  <si>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</si>
  <si>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</si>
  <si>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</si>
  <si>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</si>
  <si>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</si>
  <si>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</si>
  <si>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</si>
  <si>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</si>
  <si>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</si>
  <si>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</si>
  <si>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</si>
  <si>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</si>
  <si>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</si>
  <si>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</si>
  <si>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</si>
  <si>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</si>
  <si>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</si>
  <si>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</si>
  <si>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</si>
  <si>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</si>
  <si>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</si>
  <si>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</si>
  <si>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</si>
  <si>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</si>
  <si>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</si>
  <si>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</si>
  <si>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</si>
  <si>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</si>
  <si>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</si>
  <si>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</si>
  <si>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</si>
  <si>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</si>
  <si>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</si>
  <si>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</si>
  <si>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</si>
  <si>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</si>
  <si>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</si>
  <si>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</si>
  <si>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</si>
  <si>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</si>
  <si>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</si>
  <si>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</si>
  <si>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</si>
  <si>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</si>
  <si>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</si>
  <si>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</si>
  <si>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</si>
  <si>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</si>
  <si>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</si>
  <si>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</si>
  <si>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</si>
  <si>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</si>
  <si>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</si>
  <si>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</si>
  <si>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</si>
  <si>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</si>
  <si>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</si>
  <si>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</si>
  <si>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</si>
  <si>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</si>
  <si>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</si>
  <si>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</si>
  <si>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</si>
  <si>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</si>
  <si>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</si>
  <si>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</si>
  <si>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</si>
  <si>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</si>
  <si>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</si>
  <si>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</si>
  <si>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</si>
  <si>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</si>
  <si>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</si>
  <si>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</si>
  <si>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</si>
  <si>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</si>
  <si>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</si>
  <si>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</si>
  <si>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</si>
  <si>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</si>
  <si>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</si>
  <si>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</si>
  <si>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</si>
  <si>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</si>
  <si>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</si>
  <si>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</si>
  <si>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</si>
  <si>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</si>
  <si>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</si>
  <si>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</si>
  <si>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</si>
  <si>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</si>
  <si>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</si>
  <si>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</si>
  <si>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</si>
  <si>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</si>
  <si>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</si>
  <si>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</si>
  <si>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</si>
  <si>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</si>
  <si>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</si>
  <si>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</si>
  <si>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</si>
  <si>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</si>
  <si>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</si>
  <si>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</si>
  <si>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</si>
  <si>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</si>
  <si>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</si>
  <si>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</si>
  <si>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</si>
  <si>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</si>
  <si>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</si>
  <si>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</si>
  <si>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</si>
  <si>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</si>
  <si>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</si>
  <si>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</si>
  <si>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</si>
  <si>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</si>
  <si>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</si>
  <si>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</si>
  <si>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</si>
  <si>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</si>
  <si>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</si>
  <si>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</si>
  <si>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</si>
  <si>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</si>
  <si>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</si>
  <si>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</si>
  <si>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</si>
  <si>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</si>
  <si>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</si>
  <si>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</si>
  <si>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</si>
  <si>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</si>
  <si>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</si>
  <si>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</si>
  <si>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</si>
  <si>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</si>
  <si>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</si>
  <si>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</si>
  <si>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</si>
  <si>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</si>
  <si>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</si>
  <si>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</si>
  <si>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</si>
  <si>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</si>
  <si>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</si>
  <si>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</si>
  <si>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</si>
  <si>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</si>
  <si>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</si>
  <si>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</si>
  <si>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</si>
  <si>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</si>
  <si>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</si>
  <si>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</si>
  <si>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</si>
  <si>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</si>
  <si>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</si>
  <si>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</si>
  <si>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</si>
  <si>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</si>
  <si>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</si>
  <si>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</si>
  <si>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</si>
  <si>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</si>
  <si>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</si>
  <si>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</si>
  <si>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</si>
  <si>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</si>
  <si>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</si>
  <si>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</si>
  <si>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</si>
  <si>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</si>
  <si>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</si>
  <si>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</si>
  <si>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</si>
  <si>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</si>
  <si>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</si>
  <si>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</si>
  <si>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</si>
  <si>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</si>
  <si>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</si>
  <si>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</si>
  <si>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</si>
  <si>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</si>
  <si>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</si>
  <si>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</si>
  <si>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</si>
  <si>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</si>
  <si>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</si>
  <si>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</si>
  <si>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</si>
  <si>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</si>
  <si>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</si>
  <si>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</si>
  <si>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</si>
  <si>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</si>
  <si>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</si>
  <si>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</si>
  <si>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</si>
  <si>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</si>
  <si>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</si>
  <si>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</si>
  <si>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</si>
  <si>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</si>
  <si>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</si>
  <si>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</si>
  <si>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</si>
  <si>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</si>
  <si>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</si>
  <si>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</si>
  <si>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</si>
  <si>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</si>
  <si>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</si>
  <si>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</si>
  <si>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</si>
  <si>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</si>
  <si>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</si>
  <si>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</si>
  <si>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</si>
  <si>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</si>
  <si>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</si>
  <si>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</si>
  <si>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</si>
  <si>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</si>
  <si>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</si>
  <si>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</si>
  <si>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</si>
  <si>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</si>
  <si>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</si>
  <si>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</si>
  <si>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</si>
  <si>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</si>
  <si>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</si>
  <si>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</si>
  <si>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</si>
  <si>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</si>
  <si>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</si>
  <si>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</si>
  <si>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</si>
  <si>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</si>
  <si>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</si>
  <si>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</si>
  <si>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</si>
  <si>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</si>
  <si>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</si>
  <si>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</si>
  <si>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</si>
  <si>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</si>
  <si>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</si>
  <si>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</si>
  <si>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</si>
  <si>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</si>
  <si>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</si>
  <si>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</si>
  <si>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</si>
  <si>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</si>
  <si>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</si>
  <si>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</si>
  <si>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</si>
  <si>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</si>
  <si>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</si>
  <si>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</si>
  <si>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</si>
  <si>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</si>
  <si>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</si>
  <si>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</si>
  <si>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</si>
  <si>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</si>
  <si>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</si>
  <si>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</si>
  <si>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</si>
  <si>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</si>
  <si>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</si>
  <si>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</si>
  <si>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</si>
  <si>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</si>
  <si>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</si>
  <si>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</si>
  <si>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</si>
  <si>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</si>
  <si>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</si>
  <si>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</si>
  <si>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</si>
  <si>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</si>
  <si>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</si>
  <si>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</si>
  <si>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</si>
  <si>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</si>
  <si>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</si>
  <si>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</si>
  <si>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</si>
  <si>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</si>
  <si>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</si>
  <si>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</si>
  <si>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</si>
  <si>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</si>
  <si>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</si>
  <si>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</si>
  <si>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</si>
  <si>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</si>
  <si>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</si>
  <si>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</si>
  <si>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</si>
  <si>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</si>
  <si>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</si>
  <si>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</si>
  <si>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</si>
  <si>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</si>
  <si>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</si>
  <si>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</si>
  <si>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</si>
  <si>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</si>
  <si>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</si>
  <si>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</si>
  <si>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</si>
  <si>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</si>
  <si>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</si>
  <si>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</si>
  <si>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</si>
  <si>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</si>
  <si>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</si>
  <si>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</si>
  <si>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</si>
  <si>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</si>
  <si>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</si>
  <si>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</si>
  <si>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</si>
  <si>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</si>
  <si>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</si>
  <si>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</si>
  <si>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</si>
  <si>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</si>
  <si>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</si>
  <si>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</si>
  <si>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</si>
  <si>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</si>
  <si>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</si>
  <si>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</si>
  <si>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</si>
  <si>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</si>
  <si>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</si>
  <si>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</si>
  <si>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</si>
  <si>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</si>
  <si>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</si>
  <si>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</si>
  <si>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</si>
  <si>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</si>
  <si>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</si>
  <si>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</si>
  <si>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</si>
  <si>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</si>
  <si>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</si>
  <si>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</si>
  <si>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</si>
  <si>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</si>
  <si>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</si>
  <si>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</si>
  <si>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</si>
  <si>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</si>
  <si>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</si>
  <si>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</si>
  <si>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</si>
  <si>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</si>
  <si>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</si>
  <si>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</si>
  <si>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</si>
  <si>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</si>
  <si>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</si>
  <si>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</si>
  <si>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</si>
  <si>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</si>
  <si>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</si>
  <si>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</si>
  <si>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</si>
  <si>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</si>
  <si>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</si>
  <si>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</si>
  <si>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</si>
  <si>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</si>
  <si>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</si>
  <si>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</si>
  <si>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</si>
  <si>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</si>
  <si>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</si>
  <si>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</si>
  <si>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</si>
  <si>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</si>
  <si>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</si>
  <si>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</si>
  <si>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</si>
  <si>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</si>
  <si>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</si>
  <si>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</si>
  <si>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</si>
  <si>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</si>
  <si>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</si>
  <si>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</si>
  <si>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</si>
  <si>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</si>
  <si>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</si>
  <si>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</si>
  <si>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</si>
  <si>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</si>
  <si>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</si>
  <si>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</si>
  <si>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</si>
  <si>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</si>
  <si>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</si>
  <si>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</si>
  <si>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</si>
  <si>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</si>
  <si>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</si>
  <si>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</si>
  <si>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</si>
  <si>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</si>
  <si>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</si>
  <si>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</si>
  <si>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</si>
  <si>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</si>
  <si>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</si>
  <si>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</si>
  <si>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</si>
  <si>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</si>
  <si>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</si>
  <si>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</si>
  <si>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</si>
  <si>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</si>
  <si>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</si>
  <si>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</si>
  <si>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</si>
  <si>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</si>
  <si>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</si>
  <si>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</si>
  <si>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</si>
  <si>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</si>
  <si>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</si>
  <si>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</si>
  <si>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</si>
  <si>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</si>
  <si>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</si>
  <si>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</si>
  <si>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</si>
  <si>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</si>
  <si>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</si>
  <si>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</si>
  <si>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</si>
  <si>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</si>
  <si>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</si>
  <si>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</si>
  <si>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</si>
  <si>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</si>
  <si>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</si>
  <si>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</si>
  <si>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</si>
  <si>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</si>
  <si>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</si>
  <si>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</si>
  <si>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</si>
  <si>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</si>
  <si>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</si>
  <si>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</si>
  <si>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</si>
  <si>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</si>
  <si>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</si>
  <si>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</si>
  <si>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</si>
  <si>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</si>
  <si>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</si>
  <si>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</si>
  <si>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</si>
  <si>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</si>
  <si>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</si>
  <si>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</si>
  <si>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</si>
  <si>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</si>
  <si>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</si>
  <si>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</si>
  <si>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</si>
  <si>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</si>
  <si>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</si>
  <si>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</si>
  <si>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</si>
  <si>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</si>
  <si>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</si>
  <si>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</si>
  <si>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</si>
  <si>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</si>
  <si>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</si>
  <si>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</si>
  <si>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</si>
  <si>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</si>
  <si>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</si>
  <si>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</si>
  <si>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</si>
  <si>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</si>
  <si>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</si>
  <si>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</si>
  <si>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</si>
  <si>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</si>
  <si>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</si>
  <si>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</si>
  <si>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</si>
  <si>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</si>
  <si>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</si>
  <si>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</si>
  <si>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</si>
  <si>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</si>
  <si>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</si>
  <si>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</si>
  <si>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</si>
  <si>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</si>
  <si>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</si>
  <si>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</si>
  <si>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</si>
  <si>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</si>
  <si>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</si>
  <si>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</si>
  <si>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</si>
  <si>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</si>
  <si>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</si>
  <si>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</si>
  <si>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</si>
  <si>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</si>
  <si>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</si>
  <si>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</si>
  <si>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</si>
  <si>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</si>
  <si>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</si>
  <si>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</si>
  <si>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</si>
  <si>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</si>
  <si>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</si>
  <si>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</si>
  <si>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</si>
  <si>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</si>
  <si>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</si>
  <si>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</si>
  <si>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</si>
  <si>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</si>
  <si>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</si>
  <si>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</si>
  <si>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</si>
  <si>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</si>
  <si>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</si>
  <si>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</si>
  <si>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</si>
  <si>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</si>
  <si>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</si>
  <si>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</si>
  <si>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</si>
  <si>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</si>
  <si>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</si>
  <si>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</si>
  <si>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</si>
  <si>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</si>
  <si>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</si>
  <si>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</si>
  <si>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</si>
  <si>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</si>
  <si>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</si>
  <si>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</si>
  <si>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</si>
  <si>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</si>
  <si>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</si>
  <si>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</si>
  <si>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</si>
  <si>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</si>
  <si>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</si>
  <si>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</si>
  <si>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</si>
  <si>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</si>
  <si>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</si>
  <si>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</si>
  <si>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</si>
  <si>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</si>
  <si>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</si>
  <si>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</si>
  <si>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</si>
  <si>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</si>
  <si>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</si>
  <si>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</si>
  <si>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</si>
  <si>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</si>
  <si>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</si>
  <si>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</si>
  <si>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</si>
  <si>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</si>
  <si>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</si>
  <si>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</si>
  <si>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</si>
  <si>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</si>
  <si>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</si>
  <si>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</si>
  <si>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</si>
  <si>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</si>
  <si>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</si>
  <si>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</si>
  <si>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</si>
  <si>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</si>
  <si>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</si>
  <si>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</si>
  <si>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</si>
  <si>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</si>
  <si>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</si>
  <si>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</si>
  <si>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</si>
  <si>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</si>
  <si>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</si>
  <si>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</si>
  <si>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</si>
  <si>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</si>
  <si>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</si>
  <si>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</si>
  <si>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</si>
  <si>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</si>
  <si>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</si>
  <si>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</si>
  <si>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</si>
  <si>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</si>
  <si>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</si>
  <si>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</si>
  <si>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</si>
  <si>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</si>
  <si>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</si>
  <si>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</si>
  <si>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</si>
  <si>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</si>
  <si>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</si>
  <si>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</si>
  <si>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</si>
  <si>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</si>
  <si>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</si>
  <si>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</si>
  <si>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</si>
  <si>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</si>
  <si>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</si>
  <si>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</si>
  <si>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</si>
  <si>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</si>
  <si>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</si>
  <si>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</si>
  <si>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</si>
  <si>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</si>
  <si>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</si>
  <si>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</si>
  <si>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</si>
  <si>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</si>
  <si>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</si>
  <si>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</si>
  <si>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</si>
  <si>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</si>
  <si>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</si>
  <si>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</si>
  <si>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</si>
  <si>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</si>
  <si>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</si>
  <si>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</si>
  <si>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</si>
  <si>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</si>
  <si>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</si>
  <si>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</si>
  <si>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</si>
  <si>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</si>
  <si>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</si>
  <si>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</si>
  <si>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</si>
  <si>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</si>
  <si>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</si>
  <si>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</si>
  <si>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</si>
  <si>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</si>
  <si>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</si>
  <si>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</si>
  <si>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</si>
  <si>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</si>
  <si>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</si>
  <si>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</si>
  <si>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</si>
  <si>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</si>
  <si>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</si>
  <si>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</si>
  <si>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</si>
  <si>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</si>
  <si>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</si>
  <si>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</si>
  <si>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</si>
  <si>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</si>
  <si>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</si>
  <si>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</si>
  <si>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</si>
  <si>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</si>
  <si>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</si>
  <si>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</si>
  <si>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</si>
  <si>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</si>
  <si>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</si>
  <si>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</si>
  <si>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</si>
  <si>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</si>
  <si>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</si>
  <si>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</si>
  <si>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</si>
  <si>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</si>
  <si>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</si>
  <si>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</si>
  <si>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</si>
  <si>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</si>
  <si>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</si>
  <si>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</si>
  <si>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</si>
  <si>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</si>
  <si>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</si>
  <si>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</si>
  <si>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</si>
  <si>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</si>
  <si>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</si>
  <si>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</si>
  <si>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</si>
  <si>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</si>
  <si>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</si>
  <si>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</si>
  <si>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</si>
  <si>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</si>
  <si>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</si>
  <si>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</si>
  <si>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</si>
  <si>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</si>
  <si>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</si>
  <si>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</si>
  <si>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</si>
  <si>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</si>
  <si>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</si>
  <si>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</si>
  <si>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</si>
  <si>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</si>
  <si>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</si>
  <si>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</si>
  <si>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</si>
  <si>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</si>
  <si>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</si>
  <si>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</si>
  <si>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</si>
  <si>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</si>
  <si>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</si>
  <si>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</si>
  <si>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</si>
  <si>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</si>
  <si>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</si>
  <si>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</si>
  <si>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</si>
  <si>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</si>
  <si>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</si>
  <si>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</si>
  <si>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</si>
  <si>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</si>
  <si>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</si>
  <si>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</si>
  <si>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</si>
  <si>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</si>
  <si>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</si>
  <si>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</si>
  <si>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</si>
  <si>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</si>
  <si>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</si>
  <si>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</si>
  <si>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</si>
  <si>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</si>
  <si>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</si>
  <si>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</si>
  <si>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</si>
  <si>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</si>
  <si>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</si>
  <si>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</si>
  <si>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</si>
  <si>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</si>
  <si>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</si>
  <si>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</si>
  <si>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</si>
  <si>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</si>
  <si>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</si>
  <si>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</si>
  <si>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</si>
  <si>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</si>
  <si>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</si>
  <si>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</si>
  <si>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</si>
  <si>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</si>
  <si>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</si>
  <si>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</si>
  <si>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</si>
  <si>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</si>
  <si>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</si>
  <si>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</si>
  <si>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</si>
  <si>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</si>
  <si>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</si>
  <si>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</si>
  <si>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</si>
  <si>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</si>
  <si>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</si>
  <si>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</si>
  <si>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</si>
  <si>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</si>
  <si>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</si>
  <si>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</si>
  <si>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</si>
  <si>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</si>
  <si>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</si>
  <si>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</si>
  <si>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</si>
  <si>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</si>
  <si>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</si>
  <si>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</si>
  <si>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</si>
  <si>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</si>
  <si>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</si>
  <si>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</si>
  <si>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</si>
  <si>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</si>
  <si>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</si>
  <si>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</si>
  <si>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</si>
  <si>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</si>
  <si>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</si>
  <si>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</si>
  <si>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</si>
  <si>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</si>
  <si>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</si>
  <si>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</si>
  <si>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</si>
  <si>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</si>
  <si>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</si>
  <si>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</si>
  <si>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</si>
  <si>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</si>
  <si>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</si>
  <si>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</si>
  <si>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</si>
  <si>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</si>
  <si>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</si>
  <si>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</si>
  <si>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</si>
  <si>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</si>
  <si>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</si>
  <si>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</si>
  <si>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</si>
  <si>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</si>
  <si>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</si>
  <si>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</si>
  <si>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</si>
  <si>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</si>
  <si>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</si>
  <si>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</si>
  <si>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</si>
  <si>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</si>
  <si>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</si>
  <si>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</si>
  <si>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</si>
  <si>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</si>
  <si>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</si>
  <si>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</si>
  <si>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</si>
  <si>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</si>
  <si>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</si>
  <si>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</si>
  <si>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</si>
  <si>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</si>
  <si>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</si>
  <si>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</si>
  <si>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</si>
  <si>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</si>
  <si>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</si>
  <si>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</si>
  <si>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</si>
  <si>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</si>
  <si>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</si>
  <si>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</si>
  <si>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</si>
  <si>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</si>
  <si>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</si>
  <si>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</si>
  <si>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</si>
  <si>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</si>
  <si>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</si>
  <si>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</si>
  <si>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</si>
  <si>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</si>
  <si>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</si>
  <si>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</si>
  <si>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</si>
  <si>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</si>
  <si>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</si>
  <si>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</si>
  <si>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</si>
  <si>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</si>
  <si>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</si>
  <si>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</si>
  <si>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</si>
  <si>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</si>
  <si>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</si>
  <si>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</si>
  <si>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</si>
  <si>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</si>
  <si>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</si>
  <si>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</si>
  <si>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</si>
  <si>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</si>
  <si>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</si>
  <si>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</si>
  <si>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</si>
  <si>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</si>
  <si>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</si>
  <si>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</si>
  <si>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</si>
  <si>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</si>
  <si>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</si>
  <si>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</si>
  <si>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</si>
  <si>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</si>
  <si>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</si>
  <si>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</si>
  <si>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</si>
  <si>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</si>
  <si>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</si>
  <si>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</si>
  <si>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</si>
  <si>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</si>
  <si>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</si>
  <si>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</si>
  <si>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</si>
  <si>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</si>
  <si>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</si>
  <si>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</si>
  <si>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</si>
  <si>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</si>
  <si>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</si>
  <si>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</si>
  <si>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</si>
  <si>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</si>
  <si>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</si>
  <si>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</si>
  <si>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</si>
  <si>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</si>
  <si>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</si>
  <si>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</si>
  <si>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</si>
  <si>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</si>
  <si>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</si>
  <si>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</si>
  <si>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</si>
  <si>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</si>
  <si>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</si>
  <si>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</si>
  <si>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</si>
  <si>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</si>
  <si>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</si>
  <si>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</si>
  <si>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</si>
  <si>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</si>
  <si>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</si>
  <si>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</si>
  <si>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</si>
  <si>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</si>
  <si>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</si>
  <si>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</si>
  <si>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</si>
  <si>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</si>
  <si>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</si>
  <si>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</si>
  <si>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</si>
  <si>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</si>
  <si>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</si>
  <si>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</si>
  <si>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</si>
  <si>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</si>
  <si>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</si>
  <si>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</si>
  <si>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</si>
  <si>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</si>
  <si>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</si>
  <si>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</si>
  <si>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</si>
  <si>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</si>
  <si>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</si>
  <si>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</si>
  <si>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</si>
  <si>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</si>
  <si>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</si>
  <si>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</si>
  <si>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</si>
  <si>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</si>
  <si>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</si>
  <si>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</si>
  <si>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</si>
  <si>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</si>
  <si>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</si>
  <si>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</si>
  <si>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</si>
  <si>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</si>
  <si>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</si>
  <si>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</si>
  <si>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</si>
  <si>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</si>
  <si>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</si>
  <si>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</si>
  <si>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</si>
  <si>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</si>
  <si>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</si>
  <si>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</si>
  <si>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</si>
  <si>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</si>
  <si>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</si>
  <si>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</si>
  <si>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</si>
  <si>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</si>
  <si>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</si>
  <si>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</si>
  <si>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</si>
  <si>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</si>
  <si>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</si>
  <si>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</si>
  <si>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</si>
  <si>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</si>
  <si>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</si>
  <si>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</si>
  <si>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</si>
  <si>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</si>
  <si>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</si>
  <si>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</si>
  <si>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</si>
  <si>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</si>
  <si>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</si>
  <si>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</si>
  <si>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</si>
  <si>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</si>
  <si>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</si>
  <si>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</si>
  <si>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</si>
  <si>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</si>
  <si>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</si>
  <si>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</si>
  <si>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</si>
  <si>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</si>
  <si>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</si>
  <si>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</si>
  <si>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</si>
  <si>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</si>
  <si>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</si>
  <si>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</si>
  <si>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</si>
  <si>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</si>
  <si>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</si>
  <si>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</si>
  <si>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</si>
  <si>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</si>
  <si>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</si>
  <si>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</si>
  <si>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</si>
  <si>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</si>
  <si>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</si>
  <si>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</si>
  <si>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</si>
  <si>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</si>
  <si>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</si>
  <si>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</si>
  <si>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</si>
  <si>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</si>
  <si>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</si>
  <si>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</si>
  <si>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</si>
  <si>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</si>
  <si>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</si>
  <si>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</si>
  <si>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</si>
  <si>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</si>
  <si>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</si>
  <si>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</si>
  <si>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</si>
  <si>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</si>
  <si>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</si>
  <si>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</si>
  <si>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</si>
  <si>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</si>
  <si>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</si>
  <si>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</si>
  <si>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</si>
  <si>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</si>
  <si>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</si>
  <si>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</si>
  <si>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</si>
  <si>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</si>
  <si>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</si>
  <si>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</si>
  <si>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</si>
  <si>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</si>
  <si>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</si>
  <si>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</si>
  <si>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</si>
  <si>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</si>
  <si>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</si>
  <si>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</si>
  <si>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</si>
  <si>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</si>
  <si>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</si>
  <si>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</si>
  <si>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</si>
  <si>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</si>
  <si>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</si>
  <si>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</si>
  <si>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</si>
  <si>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</si>
  <si>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</si>
  <si>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</si>
  <si>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</si>
  <si>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</si>
  <si>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</si>
  <si>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</si>
  <si>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</si>
  <si>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</si>
  <si>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</si>
  <si>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</si>
  <si>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</si>
  <si>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</si>
  <si>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</si>
  <si>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</si>
  <si>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</si>
  <si>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</si>
  <si>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</si>
  <si>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</si>
  <si>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</si>
  <si>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</si>
  <si>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</si>
  <si>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</si>
  <si>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</si>
  <si>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</si>
  <si>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</si>
  <si>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</si>
  <si>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</si>
  <si>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</si>
  <si>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</si>
  <si>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</si>
  <si>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</si>
  <si>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</si>
  <si>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</si>
  <si>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</si>
  <si>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</si>
  <si>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</si>
  <si>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</si>
  <si>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</si>
  <si>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</si>
  <si>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</si>
  <si>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</si>
  <si>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</si>
  <si>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</si>
  <si>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</si>
  <si>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</si>
  <si>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</si>
  <si>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</si>
  <si>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</si>
  <si>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</si>
  <si>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</si>
  <si>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</si>
  <si>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</si>
  <si>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</si>
  <si>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</si>
  <si>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</si>
  <si>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</si>
  <si>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</si>
  <si>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</si>
  <si>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</si>
  <si>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</si>
  <si>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</si>
  <si>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</si>
  <si>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</si>
  <si>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</si>
  <si>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</si>
  <si>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</si>
  <si>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</si>
  <si>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</si>
  <si>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</si>
  <si>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</si>
  <si>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</si>
  <si>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</si>
  <si>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</si>
  <si>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</si>
  <si>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</si>
  <si>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</si>
  <si>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</si>
  <si>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</si>
  <si>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</si>
  <si>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</si>
  <si>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</si>
  <si>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</si>
  <si>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</si>
  <si>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</si>
  <si>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</si>
  <si>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</si>
  <si>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</si>
  <si>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</si>
  <si>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</si>
  <si>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</si>
  <si>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</si>
  <si>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</si>
  <si>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</si>
  <si>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</si>
  <si>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</si>
  <si>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</si>
  <si>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</si>
  <si>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</si>
  <si>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</si>
  <si>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</si>
  <si>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</si>
  <si>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</si>
  <si>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</si>
  <si>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</si>
  <si>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</si>
  <si>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</si>
  <si>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</si>
  <si>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</si>
  <si>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</si>
  <si>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</si>
  <si>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</si>
  <si>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</si>
  <si>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</si>
  <si>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</si>
  <si>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</si>
  <si>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</si>
  <si>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</si>
  <si>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</si>
  <si>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</si>
  <si>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</si>
  <si>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</si>
  <si>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</si>
  <si>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</si>
  <si>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</si>
  <si>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</si>
  <si>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</si>
  <si>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</si>
  <si>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</si>
  <si>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</si>
  <si>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</si>
  <si>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</si>
  <si>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</si>
  <si>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</si>
  <si>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</si>
  <si>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</si>
  <si>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</si>
  <si>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</si>
  <si>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</si>
  <si>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</si>
  <si>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</si>
  <si>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</si>
  <si>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</si>
  <si>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</si>
  <si>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</si>
  <si>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</si>
  <si>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</si>
  <si>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</si>
  <si>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</si>
  <si>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</si>
  <si>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</si>
  <si>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</si>
  <si>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</si>
  <si>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</si>
  <si>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</si>
  <si>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</si>
  <si>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</si>
  <si>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</si>
  <si>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</si>
  <si>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</si>
  <si>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</si>
  <si>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</si>
  <si>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</si>
  <si>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</si>
  <si>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</si>
  <si>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</si>
  <si>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</si>
  <si>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</si>
  <si>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</si>
  <si>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</si>
  <si>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</si>
  <si>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</si>
  <si>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</si>
  <si>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</si>
  <si>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</si>
  <si>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</si>
  <si>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</si>
  <si>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</si>
  <si>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</si>
  <si>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</si>
  <si>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</si>
  <si>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</si>
  <si>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</si>
  <si>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</si>
  <si>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</si>
  <si>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</si>
  <si>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</si>
  <si>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</si>
  <si>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</si>
  <si>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</si>
  <si>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</si>
  <si>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</si>
  <si>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</si>
  <si>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</si>
  <si>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</si>
  <si>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</si>
  <si>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</si>
  <si>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</si>
  <si>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</si>
  <si>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</si>
  <si>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</si>
  <si>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</si>
  <si>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</si>
  <si>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</si>
  <si>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</si>
  <si>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</si>
  <si>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</si>
  <si>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</si>
  <si>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</si>
  <si>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</si>
  <si>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</si>
  <si>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</si>
  <si>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</si>
  <si>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</si>
  <si>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</si>
  <si>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</si>
  <si>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</si>
  <si>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</si>
  <si>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</si>
  <si>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</si>
  <si>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</si>
  <si>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</si>
  <si>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</si>
  <si>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</si>
  <si>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</si>
  <si>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</si>
  <si>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</si>
  <si>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</si>
  <si>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</si>
  <si>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</si>
  <si>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</si>
  <si>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</si>
  <si>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</si>
  <si>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</si>
  <si>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</si>
  <si>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</si>
  <si>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</si>
  <si>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</si>
  <si>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</si>
  <si>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</si>
  <si>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</si>
  <si>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</si>
  <si>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</si>
  <si>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</si>
  <si>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</si>
  <si>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</si>
  <si>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</si>
  <si>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</si>
  <si>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</si>
  <si>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</si>
  <si>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</si>
  <si>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</si>
  <si>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</si>
  <si>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</si>
  <si>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</si>
  <si>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</si>
  <si>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</si>
  <si>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</si>
  <si>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</si>
  <si>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</si>
  <si>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</si>
  <si>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</si>
  <si>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</si>
  <si>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</si>
  <si>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</si>
  <si>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</si>
  <si>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</si>
  <si>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</si>
  <si>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</si>
  <si>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</si>
  <si>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</si>
  <si>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</si>
  <si>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</si>
  <si>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</si>
  <si>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</si>
  <si>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</si>
  <si>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</si>
  <si>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</si>
  <si>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</si>
  <si>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</si>
  <si>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</si>
  <si>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</si>
  <si>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</si>
  <si>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</si>
  <si>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</si>
  <si>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</si>
  <si>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</si>
  <si>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</si>
  <si>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</si>
  <si>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</si>
  <si>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</si>
  <si>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</si>
  <si>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</si>
  <si>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</si>
  <si>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</si>
  <si>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</si>
  <si>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</si>
  <si>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</si>
  <si>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</si>
  <si>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</si>
  <si>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</si>
  <si>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</si>
  <si>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</si>
  <si>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</si>
  <si>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</si>
  <si>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</si>
  <si>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</si>
  <si>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</si>
  <si>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</si>
  <si>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</si>
  <si>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</si>
  <si>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</si>
  <si>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</si>
  <si>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</si>
  <si>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</si>
  <si>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</si>
  <si>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</si>
  <si>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</si>
  <si>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</si>
  <si>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</si>
  <si>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</si>
  <si>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</si>
  <si>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</si>
  <si>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</si>
  <si>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</si>
  <si>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</si>
  <si>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</si>
  <si>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</si>
  <si>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</si>
  <si>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</si>
  <si>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</si>
  <si>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</si>
  <si>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</si>
  <si>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</si>
  <si>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</si>
  <si>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</si>
  <si>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</si>
  <si>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</si>
  <si>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</si>
  <si>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</si>
  <si>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</si>
  <si>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</si>
  <si>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</si>
  <si>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</si>
  <si>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</si>
  <si>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</si>
  <si>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</si>
  <si>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</si>
  <si>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</si>
  <si>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</si>
  <si>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</si>
  <si>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</si>
  <si>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</si>
  <si>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</si>
  <si>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</si>
  <si>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</si>
  <si>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</si>
  <si>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</si>
  <si>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</si>
  <si>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</si>
  <si>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</si>
  <si>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</si>
  <si>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</si>
  <si>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</si>
  <si>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</si>
  <si>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</si>
  <si>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</si>
  <si>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</si>
  <si>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</si>
  <si>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</si>
  <si>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</si>
  <si>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</si>
  <si>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</si>
  <si>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</si>
  <si>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</si>
  <si>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</si>
  <si>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</si>
  <si>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</si>
  <si>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</si>
  <si>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</si>
  <si>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</si>
  <si>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</si>
  <si>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</si>
  <si>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</si>
  <si>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</si>
  <si>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</si>
  <si>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</si>
  <si>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</si>
  <si>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</si>
  <si>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</si>
  <si>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</si>
  <si>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</si>
  <si>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</si>
  <si>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</si>
  <si>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</si>
  <si>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</si>
  <si>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</si>
  <si>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</si>
  <si>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</si>
  <si>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</si>
  <si>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</si>
  <si>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</si>
  <si>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</si>
  <si>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</si>
  <si>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</si>
  <si>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</si>
  <si>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</si>
  <si>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</si>
  <si>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</si>
  <si>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</si>
  <si>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</si>
  <si>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</si>
  <si>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</si>
  <si>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</si>
  <si>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</si>
  <si>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</si>
  <si>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</si>
  <si>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</si>
  <si>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</si>
  <si>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</si>
  <si>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</si>
  <si>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</si>
  <si>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</si>
  <si>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</si>
  <si>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</si>
  <si>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</si>
  <si>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</si>
  <si>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</si>
  <si>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</si>
  <si>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</si>
  <si>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</si>
  <si>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</si>
  <si>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</si>
  <si>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</si>
  <si>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</si>
  <si>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</si>
  <si>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</si>
  <si>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</si>
  <si>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</si>
  <si>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</si>
  <si>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</si>
  <si>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</si>
  <si>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</si>
  <si>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</si>
  <si>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</si>
  <si>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</si>
  <si>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</si>
  <si>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</si>
  <si>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</si>
  <si>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</si>
  <si>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</si>
  <si>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</si>
  <si>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</si>
  <si>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</si>
  <si>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</si>
  <si>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</si>
  <si>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</si>
  <si>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</si>
  <si>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</si>
  <si>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</si>
  <si>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</si>
  <si>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</si>
  <si>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</si>
  <si>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</si>
  <si>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</si>
  <si>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</si>
  <si>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</si>
  <si>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</si>
  <si>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</si>
  <si>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</si>
  <si>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</si>
  <si>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</si>
  <si>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</si>
  <si>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</si>
  <si>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</si>
  <si>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</si>
  <si>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</si>
  <si>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</si>
  <si>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</si>
  <si>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</si>
  <si>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</si>
  <si>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</si>
  <si>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</si>
  <si>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</si>
  <si>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</si>
  <si>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</si>
  <si>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</si>
  <si>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</si>
  <si>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</si>
  <si>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</si>
  <si>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</si>
  <si>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</si>
  <si>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</si>
  <si>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</si>
  <si>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</si>
  <si>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</si>
  <si>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</si>
  <si>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</si>
  <si>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</si>
  <si>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</si>
  <si>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</si>
  <si>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</si>
  <si>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</si>
  <si>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</si>
  <si>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</si>
  <si>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</si>
  <si>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</si>
  <si>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</si>
  <si>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</si>
  <si>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</si>
  <si>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</si>
  <si>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</si>
  <si>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</si>
  <si>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</si>
  <si>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</si>
  <si>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</si>
  <si>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</si>
  <si>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</si>
  <si>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</si>
  <si>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</si>
  <si>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</si>
  <si>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</si>
  <si>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</si>
  <si>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</si>
  <si>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</si>
  <si>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</si>
  <si>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</si>
  <si>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</si>
  <si>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</si>
  <si>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</si>
  <si>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</si>
  <si>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</si>
  <si>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</si>
  <si>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</si>
  <si>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</si>
  <si>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</si>
  <si>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</si>
  <si>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</si>
  <si>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</si>
  <si>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</si>
  <si>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</si>
  <si>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</si>
  <si>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</si>
  <si>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</si>
  <si>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</si>
  <si>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</si>
  <si>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</si>
  <si>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</si>
  <si>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</si>
  <si>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</si>
  <si>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</si>
  <si>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</si>
  <si>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</si>
  <si>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</si>
  <si>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</si>
  <si>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</si>
  <si>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</si>
  <si>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</si>
  <si>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</si>
  <si>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</si>
  <si>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</si>
  <si>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</si>
  <si>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</si>
  <si>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</si>
  <si>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</si>
  <si>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</si>
  <si>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</si>
  <si>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</si>
  <si>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</si>
  <si>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</si>
  <si>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</si>
  <si>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</si>
  <si>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</si>
  <si>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</si>
  <si>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</si>
  <si>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</si>
  <si>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</si>
  <si>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</si>
  <si>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</si>
  <si>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</si>
  <si>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</si>
  <si>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</si>
  <si>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</si>
  <si>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</si>
  <si>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</si>
  <si>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</si>
  <si>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</si>
  <si>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</si>
  <si>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</si>
  <si>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</si>
  <si>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</si>
  <si>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</si>
  <si>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</si>
  <si>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</si>
  <si>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</si>
  <si>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</si>
  <si>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</si>
  <si>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</si>
  <si>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</si>
  <si>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</si>
  <si>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</si>
  <si>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</si>
  <si>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</si>
  <si>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</si>
  <si>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</si>
  <si>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</si>
  <si>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</si>
  <si>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</si>
  <si>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</si>
  <si>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</si>
  <si>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</si>
  <si>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</si>
  <si>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</si>
  <si>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</si>
  <si>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</si>
  <si>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</si>
  <si>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</si>
  <si>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</si>
  <si>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</si>
  <si>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</si>
  <si>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</si>
  <si>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</si>
  <si>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</si>
  <si>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</si>
  <si>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</si>
  <si>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</si>
  <si>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</si>
  <si>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</si>
  <si>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</si>
  <si>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</si>
  <si>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</si>
  <si>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</si>
  <si>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</si>
  <si>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</si>
  <si>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</si>
  <si>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</si>
  <si>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</si>
  <si>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</si>
  <si>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</si>
  <si>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</si>
  <si>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</si>
  <si>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</si>
  <si>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</si>
  <si>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</si>
  <si>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</si>
  <si>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</si>
  <si>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</si>
  <si>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</si>
  <si>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</si>
  <si>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</si>
  <si>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</si>
  <si>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</si>
  <si>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</si>
  <si>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</si>
  <si>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</si>
  <si>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</si>
  <si>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</si>
  <si>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</si>
  <si>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</si>
  <si>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</si>
  <si>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</si>
  <si>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</si>
  <si>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</si>
  <si>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</si>
  <si>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</si>
  <si>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</si>
  <si>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</si>
  <si>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</si>
  <si>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</si>
  <si>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</si>
  <si>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</si>
  <si>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</si>
  <si>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</si>
  <si>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</si>
  <si>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</si>
  <si>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</si>
  <si>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</si>
  <si>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</si>
  <si>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</si>
  <si>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</si>
  <si>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</si>
  <si>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</si>
  <si>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</si>
  <si>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</si>
  <si>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</si>
  <si>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</si>
  <si>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</si>
  <si>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</si>
  <si>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</si>
  <si>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</si>
  <si>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</si>
  <si>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</si>
  <si>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</si>
  <si>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</si>
  <si>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</si>
  <si>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</si>
  <si>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</si>
  <si>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</si>
  <si>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</si>
  <si>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</si>
  <si>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</si>
  <si>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</si>
  <si>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</si>
  <si>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</si>
  <si>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</si>
  <si>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</si>
  <si>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</si>
  <si>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</si>
  <si>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</si>
  <si>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</si>
  <si>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</si>
  <si>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</si>
  <si>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</si>
  <si>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</si>
  <si>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</si>
  <si>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</si>
  <si>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</si>
  <si>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</si>
  <si>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</si>
  <si>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</si>
  <si>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</si>
  <si>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</si>
  <si>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</si>
  <si>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</si>
  <si>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</si>
  <si>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</si>
  <si>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</si>
  <si>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</si>
  <si>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</si>
  <si>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</si>
  <si>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</si>
  <si>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</si>
  <si>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</si>
  <si>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</si>
  <si>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</si>
  <si>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</si>
  <si>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</si>
  <si>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</si>
  <si>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</si>
  <si>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</si>
  <si>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</si>
  <si>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</si>
  <si>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</si>
  <si>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</si>
  <si>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</si>
  <si>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</si>
  <si>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</si>
  <si>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</si>
  <si>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</si>
  <si>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</si>
  <si>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</si>
  <si>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</si>
  <si>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</si>
  <si>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</si>
  <si>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</si>
  <si>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</si>
  <si>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</si>
  <si>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</si>
  <si>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</si>
  <si>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</si>
  <si>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</si>
  <si>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</si>
  <si>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</si>
  <si>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</si>
  <si>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</si>
  <si>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</si>
  <si>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</si>
  <si>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</si>
  <si>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</si>
  <si>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</si>
  <si>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</si>
  <si>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</si>
  <si>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</si>
  <si>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</si>
  <si>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</si>
  <si>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</si>
  <si>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</si>
  <si>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</si>
  <si>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</si>
  <si>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</si>
  <si>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</si>
  <si>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</si>
  <si>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</si>
  <si>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</si>
  <si>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</si>
  <si>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</si>
  <si>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</si>
  <si>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</si>
  <si>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</si>
  <si>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</si>
  <si>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</si>
  <si>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</si>
  <si>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</si>
  <si>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</si>
  <si>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</si>
  <si>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</si>
  <si>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</si>
  <si>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</si>
  <si>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</si>
  <si>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</si>
  <si>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</si>
  <si>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</si>
  <si>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</si>
  <si>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</si>
  <si>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</si>
  <si>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</si>
  <si>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</si>
  <si>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</si>
  <si>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</si>
  <si>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</si>
  <si>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</si>
  <si>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</si>
  <si>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</si>
  <si>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</si>
  <si>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</si>
  <si>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</si>
  <si>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</si>
  <si>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</si>
  <si>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</si>
  <si>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</si>
  <si>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</si>
  <si>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</si>
  <si>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</si>
  <si>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</si>
  <si>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</si>
  <si>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</si>
  <si>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</si>
  <si>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</si>
  <si>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</si>
  <si>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</si>
  <si>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</si>
  <si>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</si>
  <si>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</si>
  <si>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</si>
  <si>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</si>
  <si>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</si>
  <si>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</si>
  <si>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</si>
  <si>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</si>
  <si>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</si>
  <si>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</si>
  <si>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</si>
  <si>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</si>
  <si>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</si>
  <si>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</si>
  <si>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</si>
  <si>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</si>
  <si>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</si>
  <si>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</si>
  <si>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</si>
  <si>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</si>
  <si>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</si>
  <si>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</si>
  <si>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</si>
  <si>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</si>
  <si>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</si>
  <si>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</si>
  <si>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</si>
  <si>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</si>
  <si>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</si>
  <si>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</si>
  <si>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</si>
  <si>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</si>
  <si>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</si>
  <si>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</si>
  <si>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</si>
  <si>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</si>
  <si>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</si>
  <si>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</si>
  <si>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</si>
  <si>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</si>
  <si>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</si>
  <si>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</si>
  <si>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</si>
  <si>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</si>
  <si>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</si>
  <si>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</si>
  <si>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</si>
  <si>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</si>
  <si>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</si>
  <si>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</si>
  <si>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</si>
  <si>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</si>
  <si>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</si>
  <si>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</si>
  <si>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</si>
  <si>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</si>
  <si>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</si>
  <si>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</si>
  <si>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</si>
  <si>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</si>
  <si>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</si>
  <si>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</si>
  <si>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</si>
  <si>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</si>
  <si>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</si>
  <si>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</si>
  <si>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</si>
  <si>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</si>
  <si>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</si>
  <si>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</si>
  <si>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</si>
  <si>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</si>
  <si>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</si>
  <si>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</si>
  <si>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</si>
  <si>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</si>
  <si>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</si>
  <si>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</si>
  <si>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</si>
  <si>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</si>
  <si>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</si>
  <si>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</si>
  <si>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</si>
  <si>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</si>
  <si>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</si>
  <si>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</si>
  <si>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</si>
  <si>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</si>
  <si>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</si>
  <si>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</si>
  <si>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</si>
  <si>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</si>
  <si>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</si>
  <si>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</si>
  <si>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</si>
  <si>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</si>
  <si>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</si>
  <si>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</si>
  <si>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</si>
  <si>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</si>
  <si>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</si>
  <si>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</si>
  <si>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</si>
  <si>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</si>
  <si>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</si>
  <si>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</si>
  <si>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</si>
  <si>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</si>
  <si>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</si>
  <si>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</si>
  <si>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</si>
  <si>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</si>
  <si>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</si>
  <si>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</si>
  <si>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</si>
  <si>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</si>
  <si>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</si>
  <si>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</si>
  <si>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</si>
  <si>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</si>
  <si>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</si>
  <si>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</si>
  <si>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</si>
  <si>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</si>
  <si>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</si>
  <si>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</si>
  <si>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</si>
  <si>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</si>
  <si>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</si>
  <si>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</si>
  <si>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</si>
  <si>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</si>
  <si>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</si>
  <si>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</si>
  <si>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</si>
  <si>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</si>
  <si>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</si>
  <si>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</si>
  <si>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</si>
  <si>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</si>
  <si>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</si>
  <si>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</si>
  <si>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</si>
  <si>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</si>
  <si>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</si>
  <si>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</si>
  <si>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</si>
  <si>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</si>
  <si>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</si>
  <si>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</si>
  <si>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</si>
  <si>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</si>
  <si>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</si>
  <si>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</si>
  <si>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</si>
  <si>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</si>
  <si>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</si>
  <si>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</si>
  <si>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</si>
  <si>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</si>
  <si>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</si>
  <si>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</si>
  <si>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</si>
  <si>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</si>
  <si>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</si>
  <si>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</si>
  <si>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</si>
  <si>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</si>
  <si>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</si>
  <si>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</si>
  <si>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</si>
  <si>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</si>
  <si>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</si>
  <si>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</si>
  <si>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</si>
  <si>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</si>
  <si>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</si>
  <si>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</si>
  <si>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</si>
  <si>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</si>
  <si>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</si>
  <si>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</si>
  <si>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</si>
  <si>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</si>
  <si>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</si>
  <si>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</si>
  <si>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</si>
  <si>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</si>
  <si>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</si>
  <si>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</si>
  <si>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</si>
  <si>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</si>
  <si>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</si>
  <si>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</si>
  <si>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</si>
  <si>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</si>
  <si>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</si>
  <si>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</si>
  <si>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</si>
  <si>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</si>
  <si>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</si>
  <si>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</si>
  <si>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</si>
  <si>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</si>
  <si>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</si>
  <si>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</si>
  <si>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</si>
  <si>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</si>
  <si>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</si>
  <si>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</si>
  <si>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</si>
  <si>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</si>
  <si>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</si>
  <si>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</si>
  <si>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</si>
  <si>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</si>
  <si>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</si>
  <si>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</si>
  <si>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</si>
  <si>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</si>
  <si>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</si>
  <si>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</si>
  <si>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</si>
  <si>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</si>
  <si>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</si>
  <si>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</si>
  <si>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</si>
  <si>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</si>
  <si>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</si>
  <si>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</si>
  <si>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</si>
  <si>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</si>
  <si>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</si>
  <si>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</si>
  <si>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</si>
  <si>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</si>
  <si>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</si>
  <si>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</si>
  <si>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</si>
  <si>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</si>
  <si>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</si>
  <si>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</si>
  <si>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</si>
  <si>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</si>
  <si>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</si>
  <si>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</si>
  <si>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</si>
  <si>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</si>
  <si>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</si>
  <si>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</si>
  <si>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</si>
  <si>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</si>
  <si>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</si>
  <si>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</si>
  <si>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</si>
  <si>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</si>
  <si>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</si>
  <si>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</si>
  <si>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</si>
  <si>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</si>
  <si>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</si>
  <si>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</si>
  <si>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</si>
  <si>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</si>
  <si>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</si>
  <si>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</si>
  <si>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</si>
  <si>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</si>
  <si>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</si>
  <si>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</si>
  <si>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</si>
  <si>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</si>
  <si>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</si>
  <si>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</si>
  <si>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</si>
  <si>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</si>
  <si>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</si>
  <si>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</si>
  <si>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</si>
  <si>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</si>
  <si>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</si>
  <si>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</si>
  <si>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</si>
  <si>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</si>
  <si>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</si>
  <si>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</si>
  <si>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</si>
  <si>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</si>
  <si>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</si>
  <si>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</si>
  <si>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</si>
  <si>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</si>
  <si>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</si>
  <si>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</si>
  <si>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</si>
  <si>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</si>
  <si>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</si>
  <si>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</si>
  <si>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</si>
  <si>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</si>
  <si>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</si>
  <si>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</si>
  <si>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</si>
  <si>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</si>
  <si>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</si>
  <si>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</si>
  <si>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</si>
  <si>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</si>
  <si>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</si>
  <si>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</si>
  <si>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</si>
  <si>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</si>
  <si>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</si>
  <si>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</si>
  <si>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</si>
  <si>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</si>
  <si>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</si>
  <si>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</si>
  <si>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</si>
  <si>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</si>
  <si>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</si>
  <si>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</si>
  <si>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</si>
  <si>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</si>
  <si>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</si>
  <si>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</si>
  <si>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</si>
  <si>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</si>
  <si>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</si>
  <si>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</si>
  <si>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</si>
  <si>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</si>
  <si>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</si>
  <si>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</si>
  <si>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</si>
  <si>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</si>
  <si>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</si>
  <si>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</si>
  <si>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</si>
  <si>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</si>
  <si>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</si>
  <si>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</si>
  <si>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</si>
  <si>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</si>
  <si>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</si>
  <si>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</si>
  <si>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</si>
  <si>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</si>
  <si>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</si>
  <si>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</si>
  <si>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</si>
  <si>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</si>
  <si>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</si>
  <si>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</si>
  <si>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</si>
  <si>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</si>
  <si>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</si>
  <si>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</si>
  <si>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</si>
  <si>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</si>
  <si>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</si>
  <si>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</si>
  <si>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</si>
  <si>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</si>
  <si>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</si>
  <si>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</si>
  <si>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</si>
  <si>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</si>
  <si>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</si>
  <si>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</si>
  <si>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</si>
  <si>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</si>
  <si>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</si>
  <si>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</si>
  <si>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</si>
  <si>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</si>
  <si>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</si>
  <si>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</si>
  <si>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</si>
  <si>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</si>
  <si>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</si>
  <si>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</si>
  <si>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</si>
  <si>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</si>
  <si>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</si>
  <si>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</si>
  <si>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</si>
  <si>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</si>
  <si>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</si>
  <si>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</si>
  <si>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</si>
  <si>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</si>
  <si>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</si>
  <si>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</si>
  <si>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</si>
  <si>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</si>
  <si>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</si>
  <si>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</si>
  <si>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</si>
  <si>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</si>
  <si>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</si>
  <si>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</si>
  <si>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</si>
  <si>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</si>
  <si>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</si>
  <si>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</si>
  <si>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</si>
  <si>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</si>
  <si>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</si>
  <si>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</si>
  <si>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</si>
  <si>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</si>
  <si>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</si>
  <si>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</si>
  <si>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</si>
  <si>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</si>
  <si>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</si>
  <si>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</si>
  <si>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</si>
  <si>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</si>
  <si>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</si>
  <si>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</si>
  <si>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</si>
  <si>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</si>
  <si>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</si>
  <si>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</si>
  <si>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</si>
  <si>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</si>
  <si>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</si>
  <si>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</si>
  <si>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</si>
  <si>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</si>
  <si>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</si>
  <si>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</si>
  <si>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</si>
  <si>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</si>
  <si>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</si>
  <si>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</si>
  <si>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</si>
  <si>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</si>
  <si>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</si>
  <si>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</si>
  <si>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</si>
  <si>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</si>
  <si>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</si>
  <si>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</si>
  <si>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</si>
  <si>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</si>
  <si>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</si>
  <si>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</si>
  <si>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</si>
  <si>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</si>
  <si>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</si>
  <si>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</si>
  <si>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</si>
  <si>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</si>
  <si>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</si>
  <si>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</si>
  <si>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</si>
  <si>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</si>
  <si>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</si>
  <si>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</si>
  <si>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</si>
  <si>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</si>
  <si>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</si>
  <si>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</si>
  <si>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</si>
  <si>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</si>
  <si>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</si>
  <si>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</si>
  <si>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</si>
  <si>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</si>
  <si>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</si>
  <si>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</si>
  <si>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</si>
  <si>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</si>
  <si>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</si>
  <si>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</si>
  <si>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</si>
  <si>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</si>
  <si>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</si>
  <si>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</si>
  <si>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</si>
  <si>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</si>
  <si>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</si>
  <si>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</si>
  <si>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</si>
  <si>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</si>
  <si>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</si>
  <si>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</si>
  <si>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</si>
  <si>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</si>
  <si>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</si>
  <si>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</si>
  <si>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</si>
  <si>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</si>
  <si>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</si>
  <si>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</si>
  <si>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</si>
  <si>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</si>
  <si>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</si>
  <si>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</si>
  <si>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</si>
  <si>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</si>
  <si>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</si>
  <si>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</si>
  <si>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</si>
  <si>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</si>
  <si>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</si>
  <si>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</si>
  <si>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</si>
  <si>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</si>
  <si>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</si>
  <si>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</si>
  <si>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</si>
  <si>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</si>
  <si>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</si>
  <si>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</si>
  <si>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</si>
  <si>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</si>
  <si>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</si>
  <si>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</si>
  <si>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</si>
  <si>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</si>
  <si>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</si>
  <si>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</si>
  <si>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</si>
  <si>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</si>
  <si>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</si>
  <si>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</si>
  <si>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</si>
  <si>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</si>
  <si>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</si>
  <si>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</si>
  <si>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</si>
  <si>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</si>
  <si>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</si>
  <si>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</si>
  <si>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</si>
  <si>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</si>
  <si>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</si>
  <si>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</si>
  <si>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</si>
  <si>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</si>
  <si>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</si>
  <si>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</si>
  <si>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</si>
  <si>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</si>
  <si>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</si>
  <si>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</si>
  <si>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</si>
  <si>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</si>
  <si>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</si>
  <si>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</si>
  <si>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</si>
  <si>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</si>
  <si>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</si>
  <si>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</si>
  <si>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</si>
  <si>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</si>
  <si>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</si>
  <si>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</si>
  <si>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</si>
  <si>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</si>
  <si>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</si>
  <si>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</si>
  <si>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</si>
  <si>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</si>
  <si>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</si>
  <si>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</si>
  <si>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</si>
  <si>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</si>
  <si>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</si>
  <si>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</si>
  <si>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</si>
  <si>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</si>
  <si>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</si>
  <si>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</si>
  <si>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</si>
  <si>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</si>
  <si>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</si>
  <si>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</si>
  <si>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</si>
  <si>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</si>
  <si>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</si>
  <si>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</si>
  <si>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</si>
  <si>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</si>
  <si>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</si>
  <si>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</si>
  <si>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</si>
  <si>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</si>
  <si>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</si>
  <si>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</si>
  <si>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</si>
  <si>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</si>
  <si>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</si>
  <si>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</si>
  <si>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</si>
  <si>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</si>
  <si>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</si>
  <si>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</si>
  <si>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</si>
  <si>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</si>
  <si>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</si>
  <si>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</si>
  <si>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</si>
  <si>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</si>
  <si>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</si>
  <si>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</si>
  <si>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</si>
  <si>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</si>
  <si>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</si>
  <si>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</si>
  <si>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</si>
  <si>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</si>
  <si>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</si>
  <si>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</si>
  <si>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</si>
  <si>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</si>
  <si>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</si>
  <si>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</si>
  <si>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</si>
  <si>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</si>
  <si>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</si>
  <si>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</si>
  <si>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</si>
  <si>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</si>
  <si>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</si>
  <si>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</si>
  <si>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</si>
  <si>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</si>
  <si>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</si>
  <si>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</si>
  <si>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</si>
  <si>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</si>
  <si>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</si>
  <si>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</si>
  <si>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</si>
  <si>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</si>
  <si>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</si>
  <si>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</si>
  <si>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</si>
  <si>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</si>
  <si>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</si>
  <si>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</si>
  <si>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</si>
  <si>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</si>
  <si>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</si>
  <si>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</si>
  <si>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</si>
  <si>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</si>
  <si>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</si>
  <si>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</si>
  <si>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</si>
  <si>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</si>
  <si>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</si>
  <si>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</si>
  <si>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</si>
  <si>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</si>
  <si>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</si>
  <si>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</si>
  <si>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</si>
  <si>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</si>
  <si>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</si>
  <si>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</si>
  <si>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</si>
  <si>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</si>
  <si>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</si>
  <si>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</si>
  <si>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</si>
  <si>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</si>
  <si>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</si>
  <si>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</si>
  <si>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</si>
  <si>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</si>
  <si>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</si>
  <si>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</si>
  <si>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</si>
  <si>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</si>
  <si>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</si>
  <si>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</si>
  <si>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</si>
  <si>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</si>
  <si>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</si>
  <si>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</si>
  <si>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</si>
  <si>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</si>
  <si>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</si>
  <si>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</si>
  <si>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</si>
  <si>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</si>
  <si>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</si>
  <si>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</si>
  <si>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</si>
  <si>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</si>
  <si>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</si>
  <si>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</si>
  <si>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</si>
  <si>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</si>
  <si>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</si>
  <si>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</si>
  <si>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</si>
  <si>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</si>
  <si>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</si>
  <si>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</si>
  <si>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</si>
  <si>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</si>
  <si>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</si>
  <si>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</si>
  <si>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</si>
  <si>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</si>
  <si>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</si>
  <si>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</si>
  <si>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</si>
  <si>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</si>
  <si>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</si>
  <si>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</si>
  <si>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</si>
  <si>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</si>
  <si>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</si>
  <si>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</si>
  <si>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</si>
  <si>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</si>
  <si>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</si>
  <si>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</si>
  <si>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</si>
  <si>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</si>
  <si>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</si>
  <si>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</si>
  <si>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</si>
  <si>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</si>
  <si>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</si>
  <si>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</si>
  <si>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</si>
  <si>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</si>
  <si>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</si>
  <si>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</si>
  <si>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</si>
  <si>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</si>
  <si>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</si>
  <si>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</si>
  <si>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</si>
  <si>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</si>
  <si>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</si>
  <si>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</si>
  <si>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</si>
  <si>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</si>
  <si>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</si>
  <si>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</si>
  <si>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</si>
  <si>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</si>
  <si>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</si>
  <si>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</si>
  <si>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</si>
  <si>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</si>
  <si>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</si>
  <si>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</si>
  <si>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</si>
  <si>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</si>
  <si>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</si>
  <si>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</si>
  <si>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</si>
  <si>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</si>
  <si>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</si>
  <si>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</si>
  <si>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</si>
  <si>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</si>
  <si>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</si>
  <si>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</si>
  <si>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</si>
  <si>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</si>
  <si>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</si>
  <si>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</si>
  <si>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</si>
  <si>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</si>
  <si>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</si>
  <si>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</si>
  <si>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</si>
  <si>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</si>
  <si>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</si>
  <si>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</si>
  <si>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</si>
  <si>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</si>
  <si>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</si>
  <si>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</si>
  <si>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</si>
  <si>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</si>
  <si>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</si>
  <si>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</si>
  <si>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</si>
  <si>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</si>
  <si>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</si>
  <si>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</si>
  <si>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</si>
  <si>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</si>
  <si>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</si>
  <si>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</si>
  <si>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</si>
  <si>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</si>
  <si>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</si>
  <si>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</si>
  <si>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</si>
  <si>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</si>
  <si>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</si>
  <si>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</si>
  <si>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</si>
  <si>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</si>
  <si>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</si>
  <si>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</si>
  <si>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</si>
  <si>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</si>
  <si>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</si>
  <si>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</si>
  <si>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</si>
  <si>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</si>
  <si>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</si>
  <si>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</si>
  <si>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</si>
  <si>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</si>
  <si>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</si>
  <si>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</si>
  <si>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</si>
  <si>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</si>
  <si>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</si>
  <si>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</si>
  <si>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</si>
  <si>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</si>
  <si>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</si>
  <si>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</si>
  <si>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</si>
  <si>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</si>
  <si>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</si>
  <si>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</si>
  <si>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</si>
  <si>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</si>
  <si>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</si>
  <si>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</si>
  <si>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</si>
  <si>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</si>
  <si>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</si>
  <si>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</si>
  <si>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</si>
  <si>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</si>
  <si>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</si>
  <si>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</si>
  <si>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</si>
  <si>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</si>
  <si>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</si>
  <si>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</si>
  <si>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</si>
  <si>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</si>
  <si>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</si>
  <si>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</si>
  <si>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</si>
  <si>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</si>
  <si>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</si>
  <si>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</si>
  <si>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</si>
  <si>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</si>
  <si>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</si>
  <si>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</si>
  <si>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</si>
  <si>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</si>
  <si>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</si>
  <si>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</si>
  <si>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</si>
  <si>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</si>
  <si>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</si>
  <si>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</si>
  <si>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</si>
  <si>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</si>
  <si>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</si>
  <si>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</si>
  <si>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</si>
  <si>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</si>
  <si>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</si>
  <si>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</si>
  <si>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</si>
  <si>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</si>
  <si>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</si>
  <si>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</si>
  <si>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</si>
  <si>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</si>
  <si>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</si>
  <si>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</si>
  <si>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</si>
  <si>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</si>
  <si>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</si>
  <si>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</si>
  <si>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</si>
  <si>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</si>
  <si>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</si>
  <si>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</si>
  <si>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</si>
  <si>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</si>
  <si>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</si>
  <si>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</si>
  <si>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</si>
  <si>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</si>
  <si>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</si>
  <si>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</si>
  <si>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</si>
  <si>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</si>
  <si>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</si>
  <si>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</si>
  <si>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</si>
  <si>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</si>
  <si>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</si>
  <si>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</si>
  <si>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</si>
  <si>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</si>
  <si>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</si>
  <si>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</si>
  <si>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</si>
  <si>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</si>
  <si>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</si>
  <si>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</si>
  <si>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</si>
  <si>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</si>
  <si>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</si>
  <si>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</si>
  <si>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</si>
  <si>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</si>
  <si>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</si>
  <si>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</si>
  <si>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</si>
  <si>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</si>
  <si>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</si>
  <si>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</si>
  <si>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</si>
  <si>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</si>
  <si>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</si>
  <si>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</si>
  <si>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</si>
  <si>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</si>
  <si>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</si>
  <si>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</si>
  <si>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</si>
  <si>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</si>
  <si>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</si>
  <si>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</si>
  <si>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</si>
  <si>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</si>
  <si>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</si>
  <si>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</si>
  <si>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</si>
  <si>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</si>
  <si>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</si>
  <si>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</si>
  <si>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</si>
  <si>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</si>
  <si>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</si>
  <si>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</si>
  <si>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</si>
  <si>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</si>
  <si>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</si>
  <si>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</si>
  <si>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</si>
  <si>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</si>
  <si>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</si>
  <si>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</si>
  <si>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</si>
  <si>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</si>
  <si>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</si>
  <si>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</si>
  <si>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</si>
  <si>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</si>
  <si>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</si>
  <si>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</si>
  <si>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</si>
  <si>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</si>
  <si>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</si>
  <si>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</si>
  <si>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</si>
  <si>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</si>
  <si>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</si>
  <si>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</si>
  <si>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</si>
  <si>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</si>
  <si>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</si>
  <si>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</si>
  <si>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</si>
  <si>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</si>
  <si>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</si>
  <si>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</si>
  <si>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</si>
  <si>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</si>
  <si>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</si>
  <si>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</si>
  <si>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</si>
  <si>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</si>
  <si>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</si>
  <si>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</si>
  <si>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</si>
  <si>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</si>
  <si>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</si>
  <si>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</si>
  <si>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</si>
  <si>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</si>
  <si>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</si>
  <si>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</si>
  <si>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</si>
  <si>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</si>
  <si>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</si>
  <si>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</si>
  <si>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</si>
  <si>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</si>
  <si>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</si>
  <si>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</si>
  <si>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</si>
  <si>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</si>
  <si>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</si>
  <si>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</si>
  <si>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</si>
  <si>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</si>
  <si>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</si>
  <si>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</si>
  <si>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</si>
  <si>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</si>
  <si>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</si>
  <si>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</si>
  <si>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</si>
  <si>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</si>
  <si>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</si>
  <si>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</si>
  <si>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</si>
  <si>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</si>
  <si>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</si>
  <si>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</si>
  <si>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</si>
  <si>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</si>
  <si>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</si>
  <si>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</si>
  <si>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</si>
  <si>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</si>
  <si>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</si>
  <si>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</si>
  <si>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</si>
  <si>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</si>
  <si>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</si>
  <si>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</si>
  <si>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</si>
  <si>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</si>
  <si>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</si>
  <si>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</si>
  <si>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</si>
  <si>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</si>
  <si>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</si>
  <si>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</si>
  <si>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</si>
  <si>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</si>
  <si>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</si>
  <si>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</si>
  <si>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</si>
  <si>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</si>
  <si>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</si>
  <si>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</si>
  <si>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</si>
  <si>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</si>
  <si>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</si>
  <si>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</si>
  <si>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</si>
  <si>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</si>
  <si>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</si>
  <si>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</si>
  <si>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</si>
  <si>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</si>
  <si>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</si>
  <si>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</si>
  <si>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</si>
  <si>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</si>
  <si>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</si>
  <si>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</si>
  <si>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</si>
  <si>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</si>
  <si>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</si>
  <si>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</si>
  <si>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</si>
  <si>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</si>
  <si>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</si>
  <si>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</si>
  <si>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</si>
  <si>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</si>
  <si>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</si>
  <si>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</si>
  <si>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</si>
  <si>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</si>
  <si>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</si>
  <si>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</si>
  <si>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</si>
  <si>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</si>
  <si>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</si>
  <si>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</si>
  <si>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</si>
  <si>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</si>
  <si>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</si>
  <si>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</si>
  <si>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</si>
  <si>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</si>
  <si>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</si>
  <si>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</si>
  <si>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</si>
  <si>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</si>
  <si>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</si>
  <si>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</si>
  <si>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</si>
  <si>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</si>
  <si>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</si>
  <si>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</si>
  <si>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</si>
  <si>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</si>
  <si>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</si>
  <si>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</si>
  <si>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</si>
  <si>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</si>
  <si>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</si>
  <si>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</si>
  <si>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</si>
  <si>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</si>
  <si>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</si>
  <si>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</si>
  <si>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</si>
  <si>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</si>
  <si>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</si>
  <si>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</si>
  <si>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</si>
  <si>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</si>
  <si>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</si>
  <si>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</si>
  <si>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</si>
  <si>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</si>
  <si>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</si>
  <si>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</si>
  <si>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</si>
  <si>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</si>
  <si>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</si>
  <si>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</si>
  <si>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</si>
  <si>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</si>
  <si>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</si>
  <si>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</si>
  <si>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</si>
  <si>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</si>
  <si>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</si>
  <si>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</si>
  <si>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</si>
  <si>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</si>
  <si>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</si>
  <si>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</si>
  <si>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</si>
  <si>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</si>
  <si>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</si>
  <si>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</si>
  <si>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</si>
  <si>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</si>
  <si>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</si>
  <si>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</si>
  <si>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</si>
  <si>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</si>
  <si>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</si>
  <si>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</si>
  <si>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</si>
  <si>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</si>
  <si>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</si>
  <si>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</si>
  <si>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</si>
  <si>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</si>
  <si>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</si>
  <si>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</si>
  <si>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</si>
  <si>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</si>
  <si>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</si>
  <si>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</si>
  <si>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</si>
  <si>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</si>
  <si>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</si>
  <si>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</si>
  <si>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</si>
  <si>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</si>
  <si>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</si>
  <si>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</si>
  <si>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</si>
  <si>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</si>
  <si>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</si>
  <si>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</si>
  <si>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</si>
  <si>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</si>
  <si>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</si>
  <si>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</si>
  <si>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</si>
  <si>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</si>
  <si>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</si>
  <si>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</si>
  <si>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</si>
  <si>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</si>
  <si>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</si>
  <si>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</si>
  <si>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</si>
  <si>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</si>
  <si>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</si>
  <si>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</si>
  <si>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</si>
  <si>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</si>
  <si>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</si>
  <si>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</si>
  <si>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</si>
  <si>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</si>
  <si>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</si>
  <si>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</si>
  <si>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</si>
  <si>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</si>
  <si>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</si>
  <si>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</si>
  <si>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</si>
  <si>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</si>
  <si>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</si>
  <si>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</si>
  <si>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</si>
  <si>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</si>
  <si>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</si>
  <si>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</si>
  <si>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</si>
  <si>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</si>
  <si>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</si>
  <si>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</si>
  <si>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</si>
  <si>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</si>
  <si>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</si>
  <si>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</si>
  <si>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</si>
  <si>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</si>
  <si>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</si>
  <si>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</si>
  <si>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</si>
  <si>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</si>
  <si>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</si>
  <si>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</si>
  <si>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</si>
  <si>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</si>
  <si>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</si>
  <si>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</si>
  <si>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</si>
  <si>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</si>
  <si>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</si>
  <si>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</si>
  <si>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</si>
  <si>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</si>
  <si>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</si>
  <si>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</si>
  <si>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</si>
  <si>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</si>
  <si>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</si>
  <si>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</si>
  <si>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</si>
  <si>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</si>
  <si>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</si>
  <si>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</si>
  <si>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</si>
  <si>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</si>
  <si>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</si>
  <si>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</si>
  <si>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</si>
  <si>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</si>
  <si>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</si>
  <si>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</si>
  <si>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</si>
  <si>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</si>
  <si>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</si>
  <si>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</si>
  <si>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</si>
  <si>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</si>
  <si>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</si>
  <si>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</si>
  <si>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</si>
  <si>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</si>
  <si>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</si>
  <si>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</si>
  <si>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</si>
  <si>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</si>
  <si>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</si>
  <si>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</si>
  <si>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</si>
  <si>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</si>
  <si>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</si>
  <si>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</si>
  <si>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</si>
  <si>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</si>
  <si>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</si>
  <si>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</si>
  <si>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</si>
  <si>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</si>
  <si>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</si>
  <si>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</si>
  <si>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</si>
  <si>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</si>
  <si>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</si>
  <si>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</si>
  <si>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</si>
  <si>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</si>
  <si>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</si>
  <si>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</si>
  <si>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</si>
  <si>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</si>
  <si>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</si>
  <si>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</si>
  <si>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</si>
  <si>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</si>
  <si>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</si>
  <si>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</si>
  <si>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</si>
  <si>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</si>
  <si>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</si>
  <si>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</si>
  <si>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</si>
  <si>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</si>
  <si>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</si>
  <si>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</si>
  <si>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</si>
  <si>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</si>
  <si>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</si>
  <si>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</si>
  <si>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</si>
  <si>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</si>
  <si>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</si>
  <si>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</si>
  <si>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</si>
  <si>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</si>
  <si>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</si>
  <si>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</si>
  <si>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</si>
  <si>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</si>
  <si>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</si>
  <si>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</si>
  <si>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</si>
  <si>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</si>
  <si>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</si>
  <si>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</si>
  <si>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</si>
  <si>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</si>
  <si>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</si>
  <si>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</si>
  <si>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</si>
  <si>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</si>
  <si>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</si>
  <si>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</si>
  <si>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</si>
  <si>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</si>
  <si>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</si>
  <si>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</si>
  <si>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</si>
  <si>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</si>
  <si>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</si>
  <si>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</si>
  <si>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</si>
  <si>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</si>
  <si>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</si>
  <si>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</si>
  <si>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</si>
  <si>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</si>
  <si>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</si>
  <si>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</si>
  <si>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</si>
  <si>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</si>
  <si>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</si>
  <si>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</si>
  <si>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</si>
  <si>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</si>
  <si>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</si>
  <si>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</si>
  <si>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</si>
  <si>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</si>
  <si>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</si>
  <si>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</si>
  <si>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</si>
  <si>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</si>
  <si>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</si>
  <si>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</si>
  <si>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</si>
  <si>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</si>
  <si>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</si>
  <si>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</si>
  <si>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</si>
  <si>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</si>
  <si>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</si>
  <si>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</si>
  <si>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</si>
  <si>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</si>
  <si>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</si>
  <si>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</si>
  <si>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</si>
  <si>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</si>
  <si>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</si>
  <si>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</si>
  <si>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</si>
  <si>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</si>
  <si>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</si>
  <si>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</si>
  <si>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</si>
  <si>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</si>
  <si>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</si>
  <si>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</si>
  <si>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</si>
  <si>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</si>
  <si>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</si>
  <si>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</si>
  <si>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</si>
  <si>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</si>
  <si>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</si>
  <si>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</si>
  <si>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</si>
  <si>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</si>
  <si>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</si>
  <si>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</si>
  <si>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</si>
  <si>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</si>
  <si>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</si>
  <si>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</si>
  <si>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</si>
  <si>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</si>
  <si>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</si>
  <si>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</si>
  <si>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</si>
  <si>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</si>
  <si>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</si>
  <si>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</si>
  <si>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</si>
  <si>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</si>
  <si>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</si>
  <si>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</si>
  <si>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</si>
  <si>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</si>
  <si>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</si>
  <si>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</si>
  <si>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</si>
  <si>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</si>
  <si>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</si>
  <si>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</si>
  <si>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</si>
  <si>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</si>
  <si>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</si>
  <si>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</si>
  <si>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</si>
  <si>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</si>
  <si>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</si>
  <si>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</si>
  <si>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</si>
  <si>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</si>
  <si>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</si>
  <si>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</si>
  <si>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</si>
  <si>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</si>
  <si>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</si>
  <si>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</si>
  <si>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</si>
  <si>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</si>
  <si>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</si>
  <si>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</si>
  <si>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</si>
  <si>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</si>
  <si>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</si>
  <si>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</si>
  <si>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</si>
  <si>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</si>
  <si>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</si>
  <si>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</si>
  <si>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</si>
  <si>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</si>
  <si>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</si>
  <si>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</si>
  <si>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</si>
  <si>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</si>
  <si>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</si>
  <si>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</si>
  <si>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</si>
  <si>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</si>
  <si>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</si>
  <si>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</si>
  <si>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</si>
  <si>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</si>
  <si>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</si>
  <si>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</si>
  <si>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</si>
  <si>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</si>
  <si>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</si>
  <si>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</si>
  <si>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</si>
  <si>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</si>
  <si>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</si>
  <si>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</si>
  <si>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</si>
  <si>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</si>
  <si>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</si>
  <si>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</si>
  <si>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</si>
  <si>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</si>
  <si>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</si>
  <si>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</si>
  <si>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</si>
  <si>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</si>
  <si>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</si>
  <si>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</si>
  <si>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</si>
  <si>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</si>
  <si>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</si>
  <si>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</si>
  <si>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</si>
  <si>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</si>
  <si>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</si>
  <si>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</si>
  <si>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</si>
  <si>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</si>
  <si>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</si>
  <si>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</si>
  <si>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</si>
  <si>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</si>
  <si>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</si>
  <si>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</si>
  <si>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</si>
  <si>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</si>
  <si>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</si>
  <si>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</si>
  <si>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</si>
  <si>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</si>
  <si>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</si>
  <si>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</si>
  <si>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</si>
  <si>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</si>
  <si>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</si>
  <si>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</si>
  <si>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</si>
  <si>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</si>
  <si>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</si>
  <si>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</si>
  <si>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</si>
  <si>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</si>
  <si>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</si>
  <si>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</si>
  <si>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</si>
  <si>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</si>
  <si>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</si>
  <si>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</si>
  <si>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</si>
  <si>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</si>
  <si>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</si>
  <si>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</si>
  <si>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</si>
  <si>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</si>
  <si>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</si>
  <si>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</si>
  <si>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</si>
  <si>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</si>
  <si>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</si>
  <si>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</si>
  <si>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</si>
  <si>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</si>
  <si>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</si>
  <si>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</si>
  <si>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</si>
  <si>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</si>
  <si>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</si>
  <si>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</si>
  <si>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</si>
  <si>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</si>
  <si>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</si>
  <si>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</si>
  <si>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</si>
  <si>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</si>
  <si>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</si>
  <si>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</si>
  <si>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</si>
  <si>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</si>
  <si>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</si>
  <si>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</si>
  <si>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</si>
  <si>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</si>
  <si>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</si>
  <si>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</si>
  <si>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</si>
  <si>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</si>
  <si>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</si>
  <si>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</si>
  <si>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</si>
  <si>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</si>
  <si>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</si>
  <si>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</si>
  <si>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</si>
  <si>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</si>
  <si>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</si>
  <si>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</si>
  <si>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</si>
  <si>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</si>
  <si>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</si>
  <si>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</si>
  <si>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</si>
  <si>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</si>
  <si>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</si>
  <si>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</si>
  <si>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</si>
  <si>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</si>
  <si>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</si>
  <si>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</si>
  <si>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</si>
  <si>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</si>
  <si>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</si>
  <si>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</si>
  <si>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</si>
  <si>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</si>
  <si>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</si>
  <si>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</si>
  <si>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</si>
  <si>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</si>
  <si>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</si>
  <si>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</si>
  <si>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</si>
  <si>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</si>
  <si>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</si>
  <si>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</si>
  <si>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</si>
  <si>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</si>
  <si>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</si>
  <si>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</si>
  <si>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</si>
  <si>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</si>
  <si>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</si>
  <si>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</si>
  <si>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</si>
  <si>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</si>
  <si>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</si>
  <si>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</si>
  <si>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</si>
  <si>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</si>
  <si>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</si>
  <si>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</si>
  <si>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</si>
  <si>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</si>
  <si>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</si>
  <si>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</si>
  <si>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</si>
  <si>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</si>
  <si>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</si>
  <si>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</si>
  <si>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</si>
  <si>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</si>
  <si>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</si>
  <si>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</si>
  <si>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</si>
  <si>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</si>
  <si>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</si>
  <si>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</si>
  <si>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</si>
  <si>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</si>
  <si>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</si>
  <si>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</si>
  <si>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</si>
  <si>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</si>
  <si>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</si>
  <si>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</si>
  <si>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</si>
  <si>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</si>
  <si>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</si>
  <si>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</si>
  <si>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</si>
  <si>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</si>
  <si>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</si>
  <si>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</si>
  <si>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</si>
  <si>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</si>
  <si>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</si>
  <si>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</si>
  <si>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</si>
  <si>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</si>
  <si>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</si>
  <si>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</si>
  <si>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</si>
  <si>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</si>
  <si>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</si>
  <si>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</si>
  <si>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</si>
  <si>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</si>
  <si>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</si>
  <si>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</si>
  <si>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</si>
  <si>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</si>
  <si>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</si>
  <si>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</si>
  <si>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</si>
  <si>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</si>
  <si>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</si>
  <si>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</si>
  <si>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</si>
  <si>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</si>
  <si>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</si>
  <si>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</si>
  <si>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</si>
  <si>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</si>
  <si>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</si>
  <si>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</si>
  <si>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</si>
  <si>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</si>
  <si>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</si>
  <si>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</si>
  <si>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</si>
  <si>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</si>
  <si>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</si>
  <si>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</si>
  <si>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</si>
  <si>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</si>
  <si>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</si>
  <si>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</si>
  <si>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</si>
  <si>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</si>
  <si>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</si>
  <si>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</si>
  <si>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</si>
  <si>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</si>
  <si>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</si>
  <si>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</si>
  <si>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</si>
  <si>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</si>
  <si>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</si>
  <si>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</si>
  <si>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</si>
  <si>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</si>
  <si>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</si>
  <si>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</si>
  <si>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</si>
  <si>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</si>
  <si>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</si>
  <si>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</si>
  <si>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</si>
  <si>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</si>
  <si>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</si>
  <si>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</si>
  <si>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</si>
  <si>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</si>
  <si>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</si>
  <si>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</si>
  <si>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</si>
  <si>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</si>
  <si>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</si>
  <si>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</si>
  <si>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</si>
  <si>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</si>
  <si>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</si>
  <si>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</si>
  <si>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</si>
  <si>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</si>
  <si>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</si>
  <si>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</si>
  <si>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</si>
  <si>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</si>
  <si>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</si>
  <si>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</si>
  <si>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</si>
  <si>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</si>
  <si>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</si>
  <si>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</si>
  <si>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</si>
  <si>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</si>
  <si>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</si>
  <si>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</si>
  <si>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</si>
  <si>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</si>
  <si>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</si>
  <si>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</si>
  <si>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</si>
  <si>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</si>
  <si>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</si>
  <si>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</si>
  <si>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</si>
  <si>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</si>
  <si>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</si>
  <si>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</si>
  <si>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</si>
  <si>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</si>
  <si>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</si>
  <si>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</si>
  <si>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</si>
  <si>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</si>
  <si>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</si>
  <si>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</si>
  <si>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</si>
  <si>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</si>
  <si>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</si>
  <si>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</si>
  <si>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</si>
  <si>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</si>
  <si>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</si>
  <si>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</si>
  <si>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</si>
  <si>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</si>
  <si>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</si>
  <si>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</si>
  <si>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</si>
  <si>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</si>
  <si>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</si>
  <si>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</si>
  <si>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</si>
  <si>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</si>
  <si>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</si>
  <si>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</si>
  <si>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</si>
  <si>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</si>
  <si>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</si>
  <si>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</si>
  <si>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</si>
  <si>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</si>
  <si>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</si>
  <si>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</si>
  <si>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</si>
  <si>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</si>
  <si>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</si>
  <si>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</si>
  <si>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</si>
  <si>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</si>
  <si>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</si>
  <si>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</si>
  <si>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</si>
  <si>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</si>
  <si>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</si>
  <si>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</si>
  <si>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</si>
  <si>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</si>
  <si>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</si>
  <si>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</si>
  <si>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</si>
  <si>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</si>
  <si>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</si>
  <si>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</si>
  <si>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</si>
  <si>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</si>
  <si>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</si>
  <si>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</si>
  <si>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</si>
  <si>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</si>
  <si>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</si>
  <si>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</si>
  <si>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</si>
  <si>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</si>
  <si>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</si>
  <si>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</si>
  <si>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</si>
  <si>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</si>
  <si>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</si>
  <si>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</si>
  <si>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</si>
  <si>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</si>
  <si>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</si>
  <si>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</si>
  <si>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</si>
  <si>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</si>
  <si>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</si>
  <si>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</si>
  <si>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</si>
  <si>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</si>
  <si>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</si>
  <si>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</si>
  <si>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</si>
  <si>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</si>
  <si>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</si>
  <si>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</si>
  <si>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</si>
  <si>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</si>
  <si>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</si>
  <si>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</si>
  <si>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</si>
  <si>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</si>
  <si>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</si>
  <si>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</si>
  <si>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</si>
  <si>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</si>
  <si>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</si>
  <si>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</si>
  <si>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</si>
  <si>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</si>
  <si>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</si>
  <si>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</si>
  <si>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</si>
  <si>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</si>
  <si>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</si>
  <si>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</si>
  <si>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</si>
  <si>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</si>
  <si>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</si>
  <si>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</si>
  <si>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</si>
  <si>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</si>
  <si>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</si>
  <si>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</si>
  <si>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</si>
  <si>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</si>
  <si>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</si>
  <si>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</si>
  <si>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</si>
  <si>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</si>
  <si>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</si>
  <si>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</si>
  <si>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</si>
  <si>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</si>
  <si>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</si>
  <si>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</si>
  <si>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</si>
  <si>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</si>
  <si>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</si>
  <si>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</si>
  <si>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</si>
  <si>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</si>
  <si>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</si>
  <si>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</si>
  <si>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</si>
  <si>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</si>
  <si>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</si>
  <si>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</si>
  <si>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</si>
  <si>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</si>
  <si>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</si>
  <si>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</si>
  <si>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</si>
  <si>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</si>
  <si>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</si>
  <si>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</si>
  <si>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</si>
  <si>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</si>
  <si>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</si>
  <si>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</si>
  <si>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</si>
  <si>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</si>
  <si>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</si>
  <si>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</si>
  <si>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</si>
  <si>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</si>
  <si>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</si>
  <si>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</si>
  <si>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</si>
  <si>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</si>
  <si>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</si>
  <si>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</si>
  <si>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</si>
  <si>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</si>
  <si>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</si>
  <si>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</si>
  <si>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</si>
  <si>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</si>
  <si>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</si>
  <si>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</si>
  <si>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</si>
  <si>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</si>
  <si>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</si>
  <si>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</si>
  <si>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</si>
  <si>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</si>
  <si>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</si>
  <si>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</si>
  <si>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</si>
  <si>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</si>
  <si>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</si>
  <si>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</si>
  <si>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</si>
  <si>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</si>
  <si>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</si>
  <si>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</si>
  <si>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</si>
  <si>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</si>
  <si>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</si>
  <si>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</si>
  <si>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</si>
  <si>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</si>
  <si>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</si>
  <si>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</si>
  <si>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</si>
  <si>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</si>
  <si>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</si>
  <si>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</si>
  <si>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</si>
  <si>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</si>
  <si>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</si>
  <si>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</si>
  <si>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</si>
  <si>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</si>
  <si>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</si>
  <si>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</si>
  <si>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</si>
  <si>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</si>
  <si>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</si>
  <si>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</si>
  <si>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</si>
  <si>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</si>
  <si>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</si>
  <si>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</si>
  <si>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</si>
  <si>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</si>
  <si>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</si>
  <si>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</si>
  <si>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</si>
  <si>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</si>
  <si>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</si>
  <si>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</si>
  <si>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</si>
  <si>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</si>
  <si>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</si>
  <si>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</si>
  <si>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</si>
  <si>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</si>
  <si>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</si>
  <si>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</si>
  <si>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</si>
  <si>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</si>
  <si>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</si>
  <si>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</si>
  <si>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</si>
  <si>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</si>
  <si>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</si>
  <si>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</si>
  <si>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</si>
  <si>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</si>
  <si>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</si>
  <si>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</si>
  <si>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</si>
  <si>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</si>
  <si>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</si>
  <si>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</si>
  <si>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</si>
  <si>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</si>
  <si>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</si>
  <si>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</si>
  <si>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</si>
  <si>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</si>
  <si>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</si>
  <si>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</si>
  <si>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</si>
  <si>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</si>
  <si>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</si>
  <si>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</si>
  <si>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</si>
  <si>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</si>
  <si>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</si>
  <si>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</si>
  <si>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</si>
  <si>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</si>
  <si>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</si>
  <si>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</si>
  <si>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</si>
  <si>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</si>
  <si>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</si>
  <si>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</si>
  <si>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</si>
  <si>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</si>
  <si>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</si>
  <si>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</si>
  <si>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</si>
  <si>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</si>
  <si>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</si>
  <si>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</si>
  <si>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</si>
  <si>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</si>
  <si>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</si>
  <si>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</si>
  <si>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</si>
  <si>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</si>
  <si>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</si>
  <si>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</si>
  <si>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</si>
  <si>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</si>
  <si>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</si>
  <si>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</si>
  <si>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</si>
  <si>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</si>
  <si>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</si>
  <si>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</si>
  <si>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</si>
  <si>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</si>
  <si>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</si>
  <si>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</si>
  <si>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</si>
  <si>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</si>
  <si>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</si>
  <si>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</si>
  <si>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</si>
  <si>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</si>
  <si>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</si>
  <si>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</si>
  <si>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</si>
  <si>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</si>
  <si>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</si>
  <si>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</si>
  <si>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</si>
  <si>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</si>
  <si>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</si>
  <si>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</si>
  <si>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</si>
  <si>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</si>
  <si>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</si>
  <si>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</si>
  <si>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</si>
  <si>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</si>
  <si>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</si>
  <si>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</si>
  <si>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</si>
  <si>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</si>
  <si>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</si>
  <si>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</si>
  <si>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</si>
  <si>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</si>
  <si>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</si>
  <si>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</si>
  <si>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</si>
  <si>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</si>
  <si>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</si>
  <si>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</si>
  <si>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</si>
  <si>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</si>
  <si>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</si>
  <si>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</si>
  <si>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</si>
  <si>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</si>
  <si>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</si>
  <si>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</si>
  <si>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</si>
  <si>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</si>
  <si>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</si>
  <si>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</si>
  <si>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</si>
  <si>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</si>
  <si>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</si>
  <si>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</si>
  <si>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</si>
  <si>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</si>
  <si>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</si>
  <si>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</si>
  <si>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</si>
  <si>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</si>
  <si>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</si>
  <si>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</si>
  <si>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</si>
  <si>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</si>
  <si>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</si>
  <si>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</si>
  <si>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</si>
  <si>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</si>
  <si>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</si>
  <si>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</si>
  <si>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</si>
  <si>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</si>
  <si>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</si>
  <si>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</si>
  <si>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</si>
  <si>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</si>
  <si>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</si>
  <si>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</si>
  <si>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</si>
  <si>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</si>
  <si>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</si>
  <si>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</si>
  <si>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</si>
  <si>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</si>
  <si>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</si>
  <si>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</si>
  <si>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</si>
  <si>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</si>
  <si>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</si>
  <si>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</si>
  <si>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</si>
  <si>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</si>
  <si>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</si>
  <si>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</si>
  <si>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</si>
  <si>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</si>
  <si>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</si>
  <si>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</si>
  <si>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</si>
  <si>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</si>
  <si>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</si>
  <si>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</si>
  <si>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</si>
  <si>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</si>
  <si>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</si>
  <si>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</si>
  <si>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</si>
  <si>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</si>
  <si>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</si>
  <si>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</si>
  <si>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</si>
  <si>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</si>
  <si>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</si>
  <si>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</si>
  <si>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</si>
  <si>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</si>
  <si>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</si>
  <si>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</si>
  <si>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</si>
  <si>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</si>
  <si>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</si>
  <si>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</si>
  <si>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</si>
  <si>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</si>
  <si>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</si>
  <si>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</si>
  <si>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</si>
  <si>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</si>
  <si>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</si>
  <si>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</si>
  <si>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</si>
  <si>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</si>
  <si>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</si>
  <si>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</si>
  <si>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</si>
  <si>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</si>
  <si>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</si>
  <si>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</si>
  <si>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</si>
  <si>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</si>
  <si>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</si>
  <si>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</si>
  <si>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</si>
  <si>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</si>
  <si>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</si>
  <si>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</si>
  <si>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</si>
  <si>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</si>
  <si>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</si>
  <si>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</si>
  <si>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</si>
  <si>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</si>
  <si>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</si>
  <si>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</si>
  <si>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</si>
  <si>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</si>
  <si>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</si>
  <si>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</si>
  <si>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</si>
  <si>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</si>
  <si>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</si>
  <si>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</si>
  <si>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</si>
  <si>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</si>
  <si>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</si>
  <si>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</si>
  <si>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</si>
  <si>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</si>
  <si>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</si>
  <si>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</si>
  <si>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</si>
  <si>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</si>
  <si>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</si>
  <si>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</si>
  <si>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</si>
  <si>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</si>
  <si>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</si>
  <si>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</si>
  <si>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</si>
  <si>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</si>
  <si>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</si>
  <si>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</si>
  <si>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</si>
  <si>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</si>
  <si>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</si>
  <si>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</si>
  <si>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</si>
  <si>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</si>
  <si>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</si>
  <si>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</si>
  <si>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</si>
  <si>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</si>
  <si>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</si>
  <si>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</si>
  <si>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</si>
  <si>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</si>
  <si>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</si>
  <si>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</si>
  <si>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</si>
  <si>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</si>
  <si>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</si>
  <si>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</si>
  <si>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</si>
  <si>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</si>
  <si>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</si>
  <si>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</si>
  <si>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</si>
  <si>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</si>
  <si>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</si>
  <si>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</si>
  <si>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</si>
  <si>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</si>
  <si>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</si>
  <si>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</si>
  <si>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</si>
  <si>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</si>
  <si>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</si>
  <si>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</si>
  <si>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</si>
  <si>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</si>
  <si>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</si>
  <si>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</si>
  <si>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</si>
  <si>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</si>
  <si>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</si>
  <si>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</si>
  <si>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</si>
  <si>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</si>
  <si>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</si>
  <si>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</si>
  <si>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</si>
  <si>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</si>
  <si>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</si>
  <si>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</si>
  <si>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</si>
  <si>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</si>
  <si>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</si>
  <si>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</si>
  <si>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</si>
  <si>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</si>
  <si>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</si>
  <si>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</si>
  <si>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</si>
  <si>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</si>
  <si>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</si>
  <si>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</si>
  <si>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</si>
  <si>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</si>
  <si>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</si>
  <si>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</si>
  <si>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</si>
  <si>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</si>
  <si>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</si>
  <si>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</si>
  <si>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</si>
  <si>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</si>
  <si>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</si>
  <si>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</si>
  <si>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</si>
  <si>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</si>
  <si>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</si>
  <si>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</si>
  <si>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</si>
  <si>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</si>
  <si>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</si>
  <si>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</si>
  <si>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</si>
  <si>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</si>
  <si>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</si>
  <si>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</si>
  <si>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</si>
  <si>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</si>
  <si>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</si>
  <si>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</si>
  <si>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</si>
  <si>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</si>
  <si>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</si>
  <si>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</si>
  <si>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</si>
  <si>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</si>
  <si>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</si>
  <si>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</si>
  <si>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</si>
  <si>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</si>
  <si>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</si>
  <si>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</si>
  <si>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</si>
  <si>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</si>
  <si>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</si>
  <si>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</si>
  <si>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</si>
  <si>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</si>
  <si>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</si>
  <si>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</si>
  <si>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</si>
  <si>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</si>
  <si>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</si>
  <si>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</si>
  <si>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</si>
  <si>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</si>
  <si>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</si>
  <si>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</si>
  <si>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</si>
  <si>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</si>
  <si>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</si>
  <si>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</si>
  <si>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</si>
  <si>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</si>
  <si>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</si>
  <si>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</si>
  <si>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</si>
  <si>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</si>
  <si>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</si>
  <si>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</si>
  <si>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</si>
  <si>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</si>
  <si>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</si>
  <si>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</si>
  <si>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</si>
  <si>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</si>
  <si>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</si>
  <si>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</si>
  <si>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</si>
  <si>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</si>
  <si>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</si>
  <si>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</si>
  <si>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</si>
  <si>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</si>
  <si>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</si>
  <si>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</si>
  <si>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</si>
  <si>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</si>
  <si>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</si>
  <si>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</si>
  <si>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</si>
  <si>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</si>
  <si>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</si>
  <si>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</si>
  <si>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</si>
  <si>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</si>
  <si>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</si>
  <si>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</si>
  <si>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</si>
  <si>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</si>
  <si>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</si>
  <si>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</si>
  <si>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</si>
  <si>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</si>
  <si>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</si>
  <si>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</si>
  <si>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</si>
  <si>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</si>
  <si>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</si>
  <si>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</si>
  <si>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</si>
  <si>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</si>
  <si>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</si>
  <si>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</si>
  <si>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</si>
  <si>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</si>
  <si>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</si>
  <si>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</si>
  <si>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</si>
  <si>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</si>
  <si>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</si>
  <si>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</si>
  <si>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</si>
  <si>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</si>
  <si>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</si>
  <si>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</si>
  <si>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</si>
  <si>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</si>
  <si>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</si>
  <si>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</si>
  <si>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</si>
  <si>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</si>
  <si>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</si>
  <si>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</si>
  <si>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</si>
  <si>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</si>
  <si>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</si>
  <si>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</si>
  <si>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</si>
  <si>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</si>
  <si>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</si>
  <si>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</si>
  <si>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</si>
  <si>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</si>
  <si>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</si>
  <si>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</si>
  <si>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</si>
  <si>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</si>
  <si>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</si>
  <si>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</si>
  <si>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</si>
  <si>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</si>
  <si>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</si>
  <si>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</si>
  <si>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</si>
  <si>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</si>
  <si>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</si>
  <si>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</si>
  <si>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</si>
  <si>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</si>
  <si>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</si>
  <si>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</si>
  <si>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</si>
  <si>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</si>
  <si>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</si>
  <si>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</si>
  <si>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</si>
  <si>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</si>
  <si>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</si>
  <si>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</si>
  <si>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</si>
  <si>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</si>
  <si>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</si>
  <si>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</si>
  <si>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</si>
  <si>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</si>
  <si>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</si>
  <si>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</si>
  <si>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</si>
  <si>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</si>
  <si>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</si>
  <si>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</si>
  <si>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</si>
  <si>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</si>
  <si>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</si>
  <si>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</si>
  <si>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</si>
  <si>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</si>
  <si>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</si>
  <si>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</si>
  <si>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</si>
  <si>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</si>
  <si>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</si>
  <si>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</si>
  <si>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</si>
  <si>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</si>
  <si>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</si>
  <si>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</si>
  <si>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</si>
  <si>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</si>
  <si>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</si>
  <si>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</si>
  <si>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</si>
  <si>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</si>
  <si>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</si>
  <si>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</si>
  <si>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</si>
  <si>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</si>
  <si>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</si>
  <si>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</si>
  <si>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</si>
  <si>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</si>
  <si>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</si>
  <si>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</si>
  <si>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</si>
  <si>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</si>
  <si>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</si>
  <si>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</si>
  <si>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</si>
  <si>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</si>
  <si>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</si>
  <si>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</si>
  <si>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</si>
  <si>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</si>
  <si>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</si>
  <si>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</si>
  <si>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</si>
  <si>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</si>
  <si>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</si>
  <si>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</si>
  <si>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</si>
  <si>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</si>
  <si>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</si>
  <si>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</si>
  <si>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</si>
  <si>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</si>
  <si>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</si>
  <si>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</si>
  <si>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</si>
  <si>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</si>
  <si>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</si>
  <si>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</si>
  <si>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</si>
  <si>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</si>
  <si>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</si>
  <si>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</si>
  <si>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</si>
  <si>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</si>
  <si>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</si>
  <si>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</si>
  <si>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</si>
  <si>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</si>
  <si>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</si>
  <si>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</si>
  <si>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</si>
  <si>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</si>
  <si>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</si>
  <si>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</si>
  <si>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</si>
  <si>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</si>
  <si>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</si>
  <si>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</si>
  <si>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</si>
  <si>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</si>
  <si>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</si>
  <si>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</si>
  <si>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</si>
  <si>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</si>
  <si>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</si>
  <si>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</si>
  <si>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</si>
  <si>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</si>
  <si>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</si>
  <si>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</si>
  <si>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</si>
  <si>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</si>
  <si>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</si>
  <si>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</si>
  <si>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</si>
  <si>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</si>
  <si>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</si>
  <si>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</si>
  <si>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</si>
  <si>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</si>
  <si>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</si>
  <si>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</si>
  <si>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</si>
  <si>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</si>
  <si>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</si>
  <si>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</si>
  <si>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</si>
  <si>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</si>
  <si>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</si>
  <si>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</si>
  <si>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</si>
  <si>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</si>
  <si>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</si>
  <si>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</si>
  <si>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</si>
  <si>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</si>
  <si>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</si>
  <si>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</si>
  <si>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</si>
  <si>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</si>
  <si>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</si>
  <si>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</si>
  <si>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</si>
  <si>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</si>
  <si>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</si>
  <si>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</si>
  <si>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</si>
  <si>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</si>
  <si>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</si>
  <si>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</si>
  <si>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</si>
  <si>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</si>
  <si>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</si>
  <si>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</si>
  <si>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</si>
  <si>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</si>
  <si>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</si>
  <si>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</si>
  <si>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</si>
  <si>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</si>
  <si>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</si>
  <si>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</si>
  <si>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</si>
  <si>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</si>
  <si>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</si>
  <si>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</si>
  <si>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</si>
  <si>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</si>
  <si>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</si>
  <si>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</si>
  <si>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</si>
  <si>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</si>
  <si>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</si>
  <si>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</si>
  <si>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</si>
  <si>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</si>
  <si>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</si>
  <si>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</si>
  <si>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</si>
  <si>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</si>
  <si>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</si>
  <si>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</si>
  <si>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</si>
  <si>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</si>
  <si>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</si>
  <si>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</si>
  <si>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</si>
  <si>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</si>
  <si>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</si>
  <si>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</si>
  <si>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</si>
  <si>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</si>
  <si>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</si>
  <si>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</si>
  <si>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</si>
  <si>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</si>
  <si>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</si>
  <si>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</si>
  <si>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</si>
  <si>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</si>
  <si>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</si>
  <si>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</si>
  <si>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</si>
  <si>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</si>
  <si>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</si>
  <si>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</si>
  <si>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</si>
  <si>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</si>
  <si>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</si>
  <si>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</si>
  <si>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</si>
  <si>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</si>
  <si>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</si>
  <si>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</si>
  <si>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</si>
  <si>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</si>
  <si>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</si>
  <si>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</si>
  <si>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</si>
  <si>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</si>
  <si>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</si>
  <si>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</si>
  <si>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</si>
  <si>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</si>
  <si>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</si>
  <si>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</si>
  <si>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</si>
  <si>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</si>
  <si>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</si>
  <si>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</si>
  <si>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</si>
  <si>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</si>
  <si>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</si>
  <si>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</si>
  <si>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</si>
  <si>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</si>
  <si>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</si>
  <si>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</si>
  <si>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</si>
  <si>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</si>
  <si>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</si>
  <si>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</si>
  <si>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</si>
  <si>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</si>
  <si>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</si>
  <si>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</si>
  <si>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</si>
  <si>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</si>
  <si>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</si>
  <si>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</si>
  <si>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</si>
  <si>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</si>
  <si>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</si>
  <si>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</si>
  <si>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</si>
  <si>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</si>
  <si>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</si>
  <si>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</si>
  <si>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</si>
  <si>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</si>
  <si>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</si>
  <si>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</si>
  <si>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</si>
  <si>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</si>
  <si>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</si>
  <si>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</si>
  <si>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</si>
  <si>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</si>
  <si>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</si>
  <si>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</si>
  <si>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</si>
  <si>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</si>
  <si>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</si>
  <si>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</si>
  <si>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</si>
  <si>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</si>
  <si>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</si>
  <si>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</si>
  <si>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</si>
  <si>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</si>
  <si>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</si>
  <si>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</si>
  <si>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</si>
  <si>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</si>
  <si>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</si>
  <si>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</si>
  <si>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</si>
  <si>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</si>
  <si>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</si>
  <si>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</si>
  <si>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</si>
  <si>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</si>
  <si>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</si>
  <si>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</si>
  <si>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</si>
  <si>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</si>
  <si>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</si>
  <si>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</si>
  <si>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</si>
  <si>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</si>
  <si>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</si>
  <si>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</si>
  <si>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</si>
  <si>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</si>
  <si>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</si>
  <si>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</si>
  <si>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</si>
  <si>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</si>
  <si>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</si>
  <si>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</si>
  <si>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</si>
  <si>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</si>
  <si>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</si>
  <si>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</si>
  <si>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</si>
  <si>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</si>
  <si>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</si>
  <si>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</si>
  <si>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</si>
  <si>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</si>
  <si>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</si>
  <si>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</si>
  <si>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</si>
  <si>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</si>
  <si>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</si>
  <si>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</si>
  <si>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</si>
  <si>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</si>
  <si>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</si>
  <si>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</si>
  <si>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</si>
  <si>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</si>
  <si>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</si>
  <si>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</si>
  <si>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</si>
  <si>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</si>
  <si>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</si>
  <si>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</si>
  <si>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</si>
  <si>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</si>
  <si>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</si>
  <si>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</si>
  <si>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</si>
  <si>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</si>
  <si>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</si>
  <si>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</si>
  <si>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</si>
  <si>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</si>
  <si>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</si>
  <si>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</si>
  <si>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</si>
  <si>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</si>
  <si>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</si>
  <si>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</si>
  <si>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</si>
  <si>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</si>
  <si>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</si>
  <si>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</si>
  <si>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</si>
  <si>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</si>
  <si>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</si>
  <si>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</si>
  <si>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</si>
  <si>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</si>
  <si>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</si>
  <si>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</si>
  <si>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</si>
  <si>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</si>
  <si>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</si>
  <si>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</si>
  <si>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</si>
  <si>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</si>
  <si>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</si>
  <si>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</si>
  <si>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</si>
  <si>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</si>
  <si>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</si>
  <si>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</si>
  <si>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</si>
  <si>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</si>
  <si>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</si>
  <si>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</si>
  <si>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</si>
  <si>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</si>
  <si>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</si>
  <si>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</si>
  <si>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</si>
  <si>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</si>
  <si>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</si>
  <si>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</si>
  <si>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</si>
  <si>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</si>
  <si>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</si>
  <si>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</si>
  <si>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</si>
  <si>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</si>
  <si>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</si>
  <si>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</si>
  <si>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</si>
  <si>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</si>
  <si>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</si>
  <si>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</si>
  <si>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</si>
  <si>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</si>
  <si>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</si>
  <si>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</si>
  <si>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</si>
  <si>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</si>
  <si>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</si>
  <si>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</si>
  <si>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</si>
  <si>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</si>
  <si>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</si>
  <si>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</si>
  <si>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</si>
  <si>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</si>
  <si>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</si>
  <si>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</si>
  <si>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</si>
  <si>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</si>
  <si>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</si>
  <si>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</si>
  <si>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</si>
  <si>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</si>
  <si>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</si>
  <si>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</si>
  <si>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</si>
  <si>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</si>
  <si>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</si>
  <si>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</si>
  <si>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</si>
  <si>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</si>
  <si>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</si>
  <si>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</si>
  <si>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</si>
  <si>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</si>
  <si>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</si>
  <si>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</si>
  <si>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</si>
  <si>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</si>
  <si>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</si>
  <si>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</si>
  <si>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</si>
  <si>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</si>
  <si>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</si>
  <si>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</si>
  <si>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</si>
  <si>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</si>
  <si>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</si>
  <si>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</si>
  <si>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</si>
  <si>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</si>
  <si>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</si>
  <si>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</si>
  <si>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</si>
  <si>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</si>
  <si>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</si>
  <si>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</si>
  <si>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</si>
  <si>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</si>
  <si>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</si>
  <si>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</si>
  <si>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</si>
  <si>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</si>
  <si>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</si>
  <si>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</si>
  <si>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</si>
  <si>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</si>
  <si>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</si>
  <si>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</si>
  <si>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</si>
  <si>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</si>
  <si>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</si>
  <si>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</si>
  <si>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</si>
  <si>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</si>
  <si>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</si>
  <si>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</si>
  <si>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</si>
  <si>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</si>
  <si>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</si>
  <si>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</si>
  <si>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</si>
  <si>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</si>
  <si>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</si>
  <si>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</si>
  <si>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</si>
  <si>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</si>
  <si>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</si>
  <si>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</si>
  <si>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</si>
  <si>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</si>
  <si>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</si>
  <si>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</si>
  <si>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</si>
  <si>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</si>
  <si>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</si>
  <si>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</si>
  <si>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</si>
  <si>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</si>
  <si>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</si>
  <si>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</si>
  <si>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</si>
  <si>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</si>
  <si>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</si>
  <si>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</si>
  <si>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</si>
  <si>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</si>
  <si>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</si>
  <si>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</si>
  <si>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</si>
  <si>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</si>
  <si>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</si>
  <si>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</si>
  <si>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</si>
  <si>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</si>
  <si>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</si>
  <si>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</si>
  <si>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</si>
  <si>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</si>
  <si>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</si>
  <si>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</si>
  <si>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</si>
  <si>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</si>
  <si>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</si>
  <si>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</si>
  <si>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</si>
  <si>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</si>
  <si>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</si>
  <si>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</si>
  <si>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</si>
  <si>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</si>
  <si>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</si>
  <si>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</si>
  <si>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</si>
  <si>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</si>
  <si>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</si>
  <si>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</si>
  <si>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</si>
  <si>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</si>
  <si>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</si>
  <si>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</si>
  <si>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</si>
  <si>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</si>
  <si>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</si>
  <si>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</si>
  <si>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</si>
  <si>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</si>
  <si>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</si>
  <si>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</si>
  <si>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</si>
  <si>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</si>
  <si>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</si>
  <si>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</si>
  <si>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</si>
  <si>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</si>
  <si>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</si>
  <si>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</si>
  <si>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</si>
  <si>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</si>
  <si>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</si>
  <si>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</si>
  <si>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</si>
  <si>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</si>
  <si>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</si>
  <si>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</si>
  <si>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</si>
  <si>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</si>
  <si>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</si>
  <si>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</si>
  <si>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</si>
  <si>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</si>
  <si>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</si>
  <si>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</si>
  <si>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</si>
  <si>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</si>
  <si>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</si>
  <si>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</si>
  <si>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</si>
  <si>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</si>
  <si>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</si>
  <si>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</si>
  <si>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</si>
  <si>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</si>
  <si>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</si>
  <si>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</si>
  <si>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</si>
  <si>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</si>
  <si>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</si>
  <si>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</si>
  <si>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</si>
  <si>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</si>
  <si>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</si>
  <si>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</si>
  <si>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</si>
  <si>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</si>
  <si>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</si>
  <si>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</si>
  <si>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</si>
  <si>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</si>
  <si>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</si>
  <si>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</si>
  <si>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</si>
  <si>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</si>
  <si>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</si>
  <si>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</si>
  <si>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</si>
  <si>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</si>
  <si>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</si>
  <si>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</si>
  <si>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</si>
  <si>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</si>
  <si>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</si>
  <si>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</si>
  <si>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</si>
  <si>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</si>
  <si>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</si>
  <si>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</si>
  <si>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</si>
  <si>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</si>
  <si>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</si>
  <si>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</si>
  <si>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</si>
  <si>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</si>
  <si>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</si>
  <si>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</si>
  <si>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</si>
  <si>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</si>
  <si>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</si>
  <si>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</si>
  <si>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</si>
  <si>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</si>
  <si>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</si>
  <si>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</si>
  <si>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</si>
  <si>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</si>
  <si>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</si>
  <si>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</si>
  <si>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</si>
  <si>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</si>
  <si>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</si>
  <si>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</si>
  <si>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</si>
  <si>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</si>
  <si>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</si>
  <si>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</si>
  <si>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</si>
  <si>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</si>
  <si>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</si>
  <si>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</si>
  <si>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</si>
  <si>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</si>
  <si>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</si>
  <si>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</si>
  <si>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</si>
  <si>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</si>
  <si>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</si>
  <si>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</si>
  <si>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</si>
  <si>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</si>
  <si>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</si>
  <si>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</si>
  <si>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</si>
  <si>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</si>
  <si>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</si>
  <si>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</si>
  <si>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</si>
  <si>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</si>
  <si>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</si>
  <si>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</si>
  <si>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</si>
  <si>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</si>
  <si>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</si>
  <si>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</si>
  <si>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</si>
  <si>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</si>
  <si>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</si>
  <si>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</si>
  <si>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</si>
  <si>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</si>
  <si>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</si>
  <si>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</si>
  <si>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</si>
  <si>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</si>
  <si>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</si>
  <si>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</si>
  <si>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</si>
  <si>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</si>
  <si>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</si>
  <si>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</si>
  <si>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</si>
  <si>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</si>
  <si>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</si>
  <si>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</si>
  <si>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</si>
  <si>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</si>
  <si>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</si>
  <si>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</si>
  <si>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</si>
  <si>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</si>
  <si>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</si>
  <si>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</si>
  <si>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</si>
  <si>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</si>
  <si>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</si>
  <si>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</si>
  <si>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</si>
  <si>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</si>
  <si>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</si>
  <si>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</si>
  <si>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</si>
  <si>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</si>
  <si>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</si>
  <si>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</si>
  <si>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</si>
  <si>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</si>
  <si>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</si>
  <si>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</si>
  <si>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</si>
  <si>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</si>
  <si>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</si>
  <si>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</si>
  <si>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</si>
  <si>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</si>
  <si>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</si>
  <si>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</si>
  <si>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</si>
  <si>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</si>
  <si>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</si>
  <si>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</si>
  <si>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</si>
  <si>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</si>
  <si>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</si>
  <si>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</si>
  <si>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</si>
  <si>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</si>
  <si>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</si>
  <si>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</si>
  <si>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</si>
  <si>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</si>
  <si>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</si>
  <si>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</si>
  <si>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</si>
  <si>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</si>
  <si>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</si>
  <si>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</si>
  <si>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</si>
  <si>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</si>
  <si>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</si>
  <si>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</si>
  <si>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</si>
  <si>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</si>
  <si>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</si>
  <si>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</si>
  <si>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</si>
  <si>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</si>
  <si>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</si>
  <si>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</si>
  <si>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</si>
  <si>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</si>
  <si>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</si>
  <si>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</si>
  <si>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</si>
  <si>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</si>
  <si>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</si>
  <si>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</si>
  <si>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</si>
  <si>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</si>
  <si>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</si>
  <si>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</si>
  <si>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</si>
  <si>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</si>
  <si>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</si>
  <si>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</si>
  <si>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</si>
  <si>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</si>
  <si>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</si>
  <si>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</si>
  <si>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</si>
  <si>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</si>
  <si>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</si>
  <si>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</si>
  <si>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</si>
  <si>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</si>
  <si>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</si>
  <si>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</si>
  <si>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</si>
  <si>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</si>
  <si>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</si>
  <si>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</si>
  <si>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</si>
  <si>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</si>
  <si>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</si>
  <si>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</si>
  <si>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</si>
  <si>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</si>
  <si>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</si>
  <si>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</si>
  <si>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</si>
  <si>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</si>
  <si>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</si>
  <si>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</si>
  <si>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</si>
  <si>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</si>
  <si>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</si>
  <si>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</si>
  <si>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</si>
  <si>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</si>
  <si>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</si>
  <si>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</si>
  <si>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</si>
  <si>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</si>
  <si>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</si>
  <si>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</si>
  <si>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</si>
  <si>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</si>
  <si>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</si>
  <si>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</si>
  <si>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</si>
  <si>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</si>
  <si>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</si>
  <si>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</si>
  <si>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</si>
  <si>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</si>
  <si>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</si>
  <si>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</si>
  <si>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</si>
  <si>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</si>
  <si>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</si>
  <si>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</si>
  <si>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</si>
  <si>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</si>
  <si>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</si>
  <si>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</si>
  <si>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</si>
  <si>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</si>
  <si>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</si>
  <si>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</si>
  <si>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</si>
  <si>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</si>
  <si>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</si>
  <si>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</si>
  <si>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</si>
  <si>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</si>
  <si>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</si>
  <si>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</si>
  <si>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</si>
  <si>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</si>
  <si>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</si>
  <si>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</si>
  <si>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</si>
  <si>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</si>
  <si>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</si>
  <si>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</si>
  <si>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</si>
  <si>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</si>
  <si>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</si>
  <si>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</si>
  <si>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</si>
  <si>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</si>
  <si>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</si>
  <si>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</si>
  <si>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</si>
  <si>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</si>
  <si>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</si>
  <si>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</si>
  <si>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</si>
  <si>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</si>
  <si>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</si>
  <si>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</si>
  <si>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</si>
  <si>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</si>
  <si>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</si>
  <si>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</si>
  <si>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</si>
  <si>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</si>
  <si>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</si>
  <si>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</si>
  <si>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</si>
  <si>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</si>
  <si>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</si>
  <si>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</si>
  <si>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</si>
  <si>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</si>
  <si>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</si>
  <si>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</si>
  <si>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</si>
  <si>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</si>
  <si>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</si>
  <si>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</si>
  <si>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</si>
  <si>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</si>
  <si>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</si>
  <si>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</si>
  <si>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</si>
  <si>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</si>
  <si>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</si>
  <si>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</si>
  <si>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</si>
  <si>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</si>
  <si>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</si>
  <si>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</si>
  <si>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</si>
  <si>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</si>
  <si>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</si>
  <si>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</si>
  <si>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</si>
  <si>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</si>
  <si>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</si>
  <si>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</si>
  <si>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</si>
  <si>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</si>
  <si>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</si>
  <si>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</si>
  <si>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</si>
  <si>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</si>
  <si>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</si>
  <si>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</si>
  <si>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</si>
  <si>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</si>
  <si>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</si>
  <si>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</si>
  <si>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</si>
  <si>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</si>
  <si>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</si>
  <si>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</si>
  <si>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</si>
  <si>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</si>
  <si>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</si>
  <si>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</si>
  <si>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</si>
  <si>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</si>
  <si>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</si>
  <si>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</si>
  <si>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</si>
  <si>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</si>
  <si>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</si>
  <si>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</si>
  <si>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</si>
  <si>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</si>
  <si>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</si>
  <si>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</si>
  <si>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</si>
  <si>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</si>
  <si>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</si>
  <si>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</si>
  <si>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</si>
  <si>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</si>
  <si>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</si>
  <si>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</si>
  <si>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</si>
  <si>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</si>
  <si>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</si>
  <si>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</si>
  <si>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</si>
  <si>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</si>
  <si>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</si>
  <si>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</si>
  <si>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</si>
  <si>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</si>
  <si>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</si>
  <si>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</si>
  <si>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</si>
  <si>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</si>
  <si>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</si>
  <si>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</si>
  <si>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</si>
  <si>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</si>
  <si>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</si>
  <si>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</si>
  <si>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</si>
  <si>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</si>
  <si>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</si>
  <si>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</si>
  <si>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</si>
  <si>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</si>
  <si>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</si>
  <si>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</si>
  <si>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</si>
  <si>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</si>
  <si>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</si>
  <si>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</si>
  <si>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</si>
  <si>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</si>
  <si>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</si>
  <si>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</si>
  <si>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</si>
  <si>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</si>
  <si>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</si>
  <si>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</si>
  <si>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</si>
  <si>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</si>
  <si>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</si>
  <si>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</si>
  <si>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</si>
  <si>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</si>
  <si>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</si>
  <si>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</si>
  <si>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</si>
  <si>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</si>
  <si>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</si>
  <si>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</si>
  <si>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</si>
  <si>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</si>
  <si>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</si>
  <si>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</si>
  <si>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</si>
  <si>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</si>
  <si>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</si>
  <si>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</si>
  <si>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</si>
  <si>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</si>
  <si>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</si>
  <si>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</si>
  <si>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</si>
  <si>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</si>
  <si>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</si>
  <si>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</si>
  <si>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</si>
  <si>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</si>
  <si>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</si>
  <si>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</si>
  <si>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</si>
  <si>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</si>
  <si>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</si>
  <si>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</si>
  <si>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</si>
  <si>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</si>
  <si>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</si>
  <si>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</si>
  <si>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</si>
  <si>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</si>
  <si>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</si>
  <si>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</si>
  <si>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</si>
  <si>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</si>
  <si>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</si>
  <si>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</si>
  <si>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</si>
  <si>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</si>
  <si>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</si>
  <si>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</si>
  <si>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</si>
  <si>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</si>
  <si>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</si>
  <si>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</si>
  <si>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</si>
  <si>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</si>
  <si>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</si>
  <si>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</si>
  <si>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</si>
  <si>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</si>
  <si>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</si>
  <si>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</si>
  <si>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</si>
  <si>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</si>
  <si>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</si>
  <si>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</si>
  <si>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</si>
  <si>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</si>
  <si>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</si>
  <si>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</si>
  <si>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</si>
  <si>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</si>
  <si>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</si>
  <si>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</si>
  <si>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</si>
  <si>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</si>
  <si>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</si>
  <si>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</si>
  <si>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</si>
  <si>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</si>
  <si>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</si>
  <si>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</si>
  <si>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</si>
  <si>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</si>
  <si>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</si>
  <si>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</si>
  <si>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</si>
  <si>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</si>
  <si>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</si>
  <si>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</si>
  <si>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</si>
  <si>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</si>
  <si>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</si>
  <si>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</si>
  <si>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</si>
  <si>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</si>
  <si>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</si>
  <si>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</si>
  <si>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</si>
  <si>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</si>
  <si>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</si>
  <si>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</si>
  <si>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</si>
  <si>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</si>
  <si>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</si>
  <si>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</si>
  <si>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</si>
  <si>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</si>
  <si>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</si>
  <si>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</si>
  <si>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</si>
  <si>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</si>
  <si>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</si>
  <si>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</si>
  <si>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</si>
  <si>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</si>
  <si>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</si>
  <si>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</si>
  <si>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</si>
  <si>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</si>
  <si>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</si>
  <si>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</si>
  <si>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</si>
  <si>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</si>
  <si>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</si>
  <si>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</si>
  <si>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</si>
  <si>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</si>
  <si>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</si>
  <si>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</si>
  <si>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</si>
  <si>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</si>
  <si>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</si>
  <si>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</si>
  <si>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</si>
  <si>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</si>
  <si>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</si>
  <si>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</si>
  <si>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</si>
  <si>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</si>
  <si>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</si>
  <si>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</si>
  <si>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</si>
  <si>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</si>
  <si>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</si>
  <si>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</si>
  <si>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</si>
  <si>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</si>
  <si>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</si>
  <si>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</si>
  <si>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</si>
  <si>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</si>
  <si>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</si>
  <si>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</si>
  <si>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</si>
  <si>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</si>
  <si>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</si>
  <si>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</si>
  <si>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</si>
  <si>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</si>
  <si>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</si>
  <si>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</si>
  <si>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</si>
  <si>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</si>
  <si>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</si>
  <si>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</si>
  <si>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</si>
  <si>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</si>
  <si>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</si>
  <si>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</si>
  <si>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</si>
  <si>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</si>
  <si>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</si>
  <si>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</si>
  <si>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</si>
  <si>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</si>
  <si>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</si>
  <si>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</si>
  <si>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</si>
  <si>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</si>
  <si>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</si>
  <si>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</si>
  <si>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</si>
  <si>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</si>
  <si>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</si>
  <si>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</si>
  <si>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</si>
  <si>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</si>
  <si>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</si>
  <si>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</si>
  <si>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</si>
  <si>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</si>
  <si>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</si>
  <si>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</si>
  <si>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</si>
  <si>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</si>
  <si>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</si>
  <si>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</si>
  <si>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</si>
  <si>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</si>
  <si>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</si>
  <si>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</si>
  <si>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</si>
  <si>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</si>
  <si>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</si>
  <si>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</si>
  <si>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</si>
  <si>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</si>
  <si>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</si>
  <si>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</si>
  <si>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</si>
  <si>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</si>
  <si>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</si>
  <si>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</si>
  <si>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</si>
  <si>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</si>
  <si>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</si>
  <si>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</si>
  <si>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</si>
  <si>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</si>
  <si>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</si>
  <si>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</si>
  <si>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</si>
  <si>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</si>
  <si>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</si>
  <si>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</si>
  <si>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</si>
  <si>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</si>
  <si>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</si>
  <si>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</si>
  <si>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</si>
  <si>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</si>
  <si>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</si>
  <si>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</si>
  <si>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</si>
  <si>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</si>
  <si>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</si>
  <si>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</si>
  <si>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</si>
  <si>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</si>
  <si>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</si>
  <si>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</si>
  <si>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</si>
  <si>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</si>
  <si>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</si>
  <si>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</si>
  <si>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</si>
  <si>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</si>
  <si>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</si>
  <si>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</si>
  <si>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</si>
  <si>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</si>
  <si>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</si>
  <si>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</si>
  <si>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</si>
  <si>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</si>
  <si>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</si>
  <si>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</si>
  <si>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</si>
  <si>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</si>
  <si>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</si>
  <si>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</si>
  <si>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</si>
  <si>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</si>
  <si>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</si>
  <si>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</si>
  <si>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</si>
  <si>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</si>
  <si>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</si>
  <si>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</si>
  <si>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</si>
  <si>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</si>
  <si>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</si>
  <si>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</si>
  <si>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</si>
  <si>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</si>
  <si>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</si>
  <si>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</si>
  <si>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</si>
  <si>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</si>
  <si>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</si>
  <si>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</si>
  <si>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</si>
  <si>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</si>
  <si>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</si>
  <si>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</si>
  <si>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</si>
  <si>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</si>
  <si>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</si>
  <si>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</si>
  <si>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</si>
  <si>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</si>
  <si>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</si>
  <si>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</si>
  <si>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</si>
  <si>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</si>
  <si>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</si>
  <si>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</si>
  <si>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</si>
  <si>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</si>
  <si>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</si>
  <si>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</si>
  <si>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</si>
  <si>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</si>
  <si>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</si>
  <si>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</si>
  <si>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</si>
  <si>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</si>
  <si>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</si>
  <si>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</si>
  <si>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</si>
  <si>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</si>
  <si>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</si>
  <si>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</si>
  <si>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</si>
  <si>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</si>
  <si>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</si>
  <si>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</si>
  <si>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</si>
  <si>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</si>
  <si>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</si>
  <si>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</si>
  <si>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</si>
  <si>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</si>
  <si>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</si>
  <si>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</si>
  <si>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</si>
  <si>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</si>
  <si>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</si>
  <si>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</si>
  <si>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</si>
  <si>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</si>
  <si>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</si>
  <si>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</si>
  <si>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</si>
  <si>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</si>
  <si>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</si>
  <si>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</si>
  <si>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</si>
  <si>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</si>
  <si>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</si>
  <si>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</si>
  <si>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</si>
  <si>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</si>
  <si>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</si>
  <si>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</si>
  <si>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</si>
  <si>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</si>
  <si>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</si>
  <si>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</si>
  <si>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</si>
  <si>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</si>
  <si>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</si>
  <si>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</si>
  <si>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</si>
  <si>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</si>
  <si>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</si>
  <si>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</si>
  <si>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</si>
  <si>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</si>
  <si>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</si>
  <si>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</si>
  <si>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</si>
  <si>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</si>
  <si>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</si>
  <si>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</si>
  <si>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</si>
  <si>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</si>
  <si>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</si>
  <si>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</si>
  <si>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</si>
  <si>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</si>
  <si>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</si>
  <si>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</si>
  <si>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</si>
  <si>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</si>
  <si>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</si>
  <si>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</si>
  <si>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</si>
  <si>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</si>
  <si>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</si>
  <si>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</si>
  <si>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</si>
  <si>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</si>
  <si>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</si>
  <si>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</si>
  <si>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</si>
  <si>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</si>
  <si>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</si>
  <si>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</si>
  <si>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</si>
  <si>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</si>
  <si>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</si>
  <si>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</si>
  <si>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</si>
  <si>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</si>
  <si>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</si>
  <si>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</si>
  <si>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</si>
  <si>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</si>
  <si>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</si>
  <si>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</si>
  <si>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</si>
  <si>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</si>
  <si>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</si>
  <si>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</si>
  <si>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</si>
  <si>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</si>
  <si>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</si>
  <si>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</si>
  <si>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</si>
  <si>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</si>
  <si>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</si>
  <si>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</si>
  <si>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</si>
  <si>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</si>
  <si>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</si>
  <si>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</si>
  <si>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</si>
  <si>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</si>
  <si>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</si>
  <si>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</si>
  <si>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</si>
  <si>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</si>
  <si>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</si>
  <si>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</si>
  <si>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</si>
  <si>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</si>
  <si>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</si>
  <si>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</si>
  <si>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</si>
  <si>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</si>
  <si>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</si>
  <si>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</si>
  <si>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</si>
  <si>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</si>
  <si>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</si>
  <si>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</si>
  <si>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</si>
  <si>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</si>
  <si>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</si>
  <si>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</si>
  <si>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</si>
  <si>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</si>
  <si>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</si>
  <si>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</si>
  <si>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</si>
  <si>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</si>
  <si>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</si>
  <si>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</si>
  <si>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</si>
  <si>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</si>
  <si>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</si>
  <si>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</si>
  <si>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</si>
  <si>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</si>
  <si>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</si>
  <si>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</si>
  <si>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</si>
  <si>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</si>
  <si>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</si>
  <si>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</si>
  <si>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</si>
  <si>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</si>
  <si>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</si>
  <si>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</si>
  <si>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</si>
  <si>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</si>
  <si>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</si>
  <si>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</si>
  <si>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</si>
  <si>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</si>
  <si>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</si>
  <si>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</si>
  <si>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</si>
  <si>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</si>
  <si>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</si>
  <si>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</si>
  <si>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</si>
  <si>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</si>
  <si>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</si>
  <si>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</si>
  <si>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</si>
  <si>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</si>
  <si>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</si>
  <si>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</si>
  <si>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</si>
  <si>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</si>
  <si>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</si>
  <si>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</si>
  <si>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</si>
  <si>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</si>
  <si>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</si>
  <si>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</si>
  <si>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</si>
  <si>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</si>
  <si>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</si>
  <si>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</si>
  <si>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</si>
  <si>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</si>
  <si>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</si>
  <si>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</si>
  <si>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</si>
  <si>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</si>
  <si>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</si>
  <si>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</si>
  <si>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</si>
  <si>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</si>
  <si>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</si>
  <si>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</si>
  <si>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</si>
  <si>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</si>
  <si>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</si>
  <si>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</si>
  <si>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</si>
  <si>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</si>
  <si>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</si>
  <si>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</si>
  <si>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</si>
  <si>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</si>
  <si>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</si>
  <si>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</si>
  <si>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</si>
  <si>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</si>
  <si>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</si>
  <si>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</si>
  <si>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</si>
  <si>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</si>
  <si>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</si>
  <si>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</si>
  <si>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</si>
  <si>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</si>
  <si>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</si>
  <si>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</si>
  <si>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</si>
  <si>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</si>
  <si>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</si>
  <si>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</si>
  <si>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</si>
  <si>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</si>
  <si>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</si>
  <si>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</si>
  <si>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</si>
  <si>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</si>
  <si>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</si>
  <si>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</si>
  <si>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</si>
  <si>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</si>
  <si>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</si>
  <si>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</si>
  <si>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</si>
  <si>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</si>
  <si>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</si>
  <si>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</si>
  <si>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</si>
  <si>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</si>
  <si>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</si>
  <si>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</si>
  <si>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</si>
  <si>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</si>
  <si>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</si>
  <si>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</si>
  <si>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</si>
  <si>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</si>
  <si>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</si>
  <si>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</si>
  <si>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</si>
  <si>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</si>
  <si>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</si>
  <si>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</si>
  <si>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</si>
  <si>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</si>
  <si>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</si>
  <si>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</si>
  <si>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</si>
  <si>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</si>
  <si>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</si>
  <si>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</si>
  <si>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</si>
  <si>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</si>
  <si>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</si>
  <si>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</si>
  <si>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</si>
  <si>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</si>
  <si>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</si>
  <si>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</si>
  <si>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</si>
  <si>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</si>
  <si>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</si>
  <si>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</si>
  <si>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</si>
  <si>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</si>
  <si>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</si>
  <si>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</si>
  <si>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</si>
  <si>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</si>
  <si>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</si>
  <si>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</si>
  <si>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</si>
  <si>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</si>
  <si>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</si>
  <si>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</si>
  <si>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</si>
  <si>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</si>
  <si>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</si>
  <si>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</si>
  <si>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</si>
  <si>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</si>
  <si>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</si>
  <si>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</si>
  <si>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</si>
  <si>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</si>
  <si>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</si>
  <si>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</si>
  <si>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</si>
  <si>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</si>
  <si>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</si>
  <si>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</si>
  <si>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</si>
  <si>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</si>
  <si>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</si>
  <si>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</si>
  <si>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</si>
  <si>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</si>
  <si>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</si>
  <si>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</si>
  <si>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</si>
  <si>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</si>
  <si>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</si>
  <si>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</si>
  <si>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</si>
  <si>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</si>
  <si>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</si>
  <si>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</si>
  <si>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</si>
  <si>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</si>
  <si>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</si>
  <si>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</si>
  <si>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</si>
  <si>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</si>
  <si>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</si>
  <si>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</si>
  <si>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</si>
  <si>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</si>
  <si>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</si>
  <si>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</si>
  <si>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</si>
  <si>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</si>
  <si>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</si>
  <si>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</si>
  <si>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</si>
  <si>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</si>
  <si>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</si>
  <si>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</si>
  <si>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</si>
  <si>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</si>
  <si>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</si>
  <si>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</si>
  <si>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</si>
  <si>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</si>
  <si>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</si>
  <si>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</si>
  <si>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</si>
  <si>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</si>
  <si>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</si>
  <si>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</si>
  <si>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</si>
  <si>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</si>
  <si>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</si>
  <si>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</si>
  <si>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</si>
  <si>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</si>
  <si>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</si>
  <si>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</si>
  <si>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</si>
  <si>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</si>
  <si>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</si>
  <si>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</si>
  <si>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</si>
  <si>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</si>
  <si>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</si>
  <si>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</si>
  <si>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</si>
  <si>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</si>
  <si>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</si>
  <si>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</si>
  <si>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</si>
  <si>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</si>
  <si>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</si>
  <si>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</si>
  <si>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</si>
  <si>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</si>
  <si>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</si>
  <si>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</si>
  <si>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</si>
  <si>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</si>
  <si>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</si>
  <si>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</si>
  <si>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</si>
  <si>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</si>
  <si>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</si>
  <si>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</si>
  <si>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</si>
  <si>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</si>
  <si>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</si>
  <si>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</si>
  <si>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</si>
  <si>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</si>
  <si>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</si>
  <si>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</si>
  <si>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</si>
  <si>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</si>
  <si>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</si>
  <si>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</si>
  <si>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</si>
  <si>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</si>
  <si>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</si>
  <si>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</si>
  <si>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</si>
  <si>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</si>
  <si>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</si>
  <si>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</si>
  <si>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</si>
  <si>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</si>
  <si>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</si>
  <si>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</si>
  <si>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</si>
  <si>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</si>
  <si>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</si>
  <si>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</si>
  <si>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</si>
  <si>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</si>
  <si>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</si>
  <si>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</si>
  <si>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</si>
  <si>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</si>
  <si>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</si>
  <si>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</si>
  <si>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</si>
  <si>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</si>
  <si>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</si>
  <si>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</si>
  <si>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</si>
  <si>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</si>
  <si>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</si>
  <si>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</si>
  <si>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</si>
  <si>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</si>
  <si>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</si>
  <si>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</si>
  <si>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</si>
  <si>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</si>
  <si>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</si>
  <si>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</si>
  <si>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</si>
  <si>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</si>
  <si>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</si>
  <si>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</si>
  <si>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</si>
  <si>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</si>
  <si>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</si>
  <si>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</si>
  <si>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</si>
  <si>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</si>
  <si>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</si>
  <si>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</si>
  <si>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</si>
  <si>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</si>
  <si>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</si>
  <si>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</si>
  <si>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</si>
  <si>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</si>
  <si>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</si>
  <si>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</si>
  <si>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</si>
  <si>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</si>
  <si>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</si>
  <si>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</si>
  <si>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</si>
  <si>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</si>
  <si>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</si>
  <si>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</si>
  <si>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</si>
  <si>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</si>
  <si>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</si>
  <si>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</si>
  <si>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</si>
  <si>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</si>
  <si>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</si>
  <si>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</si>
  <si>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</si>
  <si>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</si>
  <si>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</si>
  <si>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</si>
  <si>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</si>
  <si>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</si>
  <si>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</si>
  <si>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</si>
  <si>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</si>
  <si>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</si>
  <si>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</si>
  <si>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</si>
  <si>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</si>
  <si>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</si>
  <si>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</si>
  <si>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</si>
  <si>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</si>
  <si>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</si>
  <si>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</si>
  <si>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</si>
  <si>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</si>
  <si>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</si>
  <si>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</si>
  <si>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</si>
  <si>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</si>
  <si>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</si>
  <si>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</si>
  <si>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</si>
  <si>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</si>
  <si>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</si>
  <si>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</si>
  <si>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</si>
  <si>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</si>
  <si>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</si>
  <si>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</si>
  <si>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</si>
  <si>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</si>
  <si>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</si>
  <si>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</si>
  <si>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</si>
  <si>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</si>
  <si>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</si>
  <si>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</si>
  <si>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</si>
  <si>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</si>
  <si>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</si>
  <si>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</si>
  <si>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</si>
  <si>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</si>
  <si>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</si>
  <si>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</si>
  <si>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</si>
  <si>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</si>
  <si>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</si>
  <si>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</si>
  <si>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</si>
  <si>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</si>
  <si>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</si>
  <si>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</si>
  <si>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</si>
  <si>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</si>
  <si>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</si>
  <si>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</si>
  <si>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</si>
  <si>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</si>
  <si>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</si>
  <si>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</si>
  <si>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</si>
  <si>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</si>
  <si>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</si>
  <si>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</si>
  <si>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</si>
  <si>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</si>
  <si>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</si>
  <si>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</si>
  <si>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</si>
  <si>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</si>
  <si>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</si>
  <si>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</si>
  <si>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</si>
  <si>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</si>
  <si>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</si>
  <si>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</si>
  <si>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</si>
  <si>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</si>
  <si>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</si>
  <si>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</si>
  <si>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</si>
  <si>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</si>
  <si>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</si>
  <si>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</si>
  <si>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</si>
  <si>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</si>
  <si>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</si>
  <si>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</si>
  <si>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</si>
  <si>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</si>
  <si>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</si>
  <si>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</si>
  <si>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</si>
  <si>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</si>
  <si>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</si>
  <si>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</si>
  <si>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</si>
  <si>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</si>
  <si>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</si>
  <si>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</si>
  <si>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</si>
  <si>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</si>
  <si>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</si>
  <si>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</si>
  <si>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</si>
  <si>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</si>
  <si>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</si>
  <si>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</si>
  <si>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</si>
  <si>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</si>
  <si>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</si>
  <si>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</si>
  <si>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</si>
  <si>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</si>
  <si>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</si>
  <si>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</si>
  <si>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</si>
  <si>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</si>
  <si>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</si>
  <si>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</si>
  <si>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</si>
  <si>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</si>
  <si>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</si>
  <si>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</si>
  <si>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</si>
  <si>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</si>
  <si>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</si>
  <si>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</si>
  <si>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</si>
  <si>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</si>
  <si>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</si>
  <si>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</si>
  <si>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</si>
  <si>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</si>
  <si>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</si>
  <si>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</si>
  <si>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</si>
  <si>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</si>
  <si>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</si>
  <si>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</si>
  <si>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</si>
  <si>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</si>
  <si>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</si>
  <si>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</si>
  <si>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</si>
  <si>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</si>
  <si>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</si>
  <si>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</si>
  <si>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</si>
  <si>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</si>
  <si>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</si>
  <si>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</si>
  <si>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</si>
  <si>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</si>
  <si>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</si>
  <si>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</si>
  <si>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</si>
  <si>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</si>
  <si>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</si>
  <si>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</si>
  <si>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</si>
  <si>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</si>
  <si>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</si>
  <si>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</si>
  <si>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</si>
  <si>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</si>
  <si>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</si>
  <si>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</si>
  <si>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</si>
  <si>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</si>
  <si>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</si>
  <si>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</si>
  <si>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</si>
  <si>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</si>
  <si>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</si>
  <si>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</si>
  <si>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</si>
  <si>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</si>
  <si>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</si>
  <si>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</si>
  <si>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</si>
  <si>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</si>
  <si>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</si>
  <si>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</si>
  <si>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</si>
  <si>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</si>
  <si>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</si>
  <si>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</si>
  <si>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</si>
  <si>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</si>
  <si>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</si>
  <si>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</si>
  <si>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</si>
  <si>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</si>
  <si>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</si>
  <si>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</si>
  <si>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</si>
  <si>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</si>
  <si>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</si>
  <si>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</si>
  <si>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</si>
  <si>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</si>
  <si>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</si>
  <si>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</si>
  <si>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</si>
  <si>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</si>
  <si>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</si>
  <si>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</si>
  <si>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</si>
  <si>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</si>
  <si>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</si>
  <si>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</si>
  <si>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</si>
  <si>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</si>
  <si>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</si>
  <si>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</si>
  <si>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</si>
  <si>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</si>
  <si>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</si>
  <si>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</si>
  <si>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</si>
  <si>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</si>
  <si>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</si>
  <si>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</si>
  <si>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</si>
  <si>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</si>
  <si>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</si>
  <si>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</si>
  <si>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</si>
  <si>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</si>
  <si>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</si>
  <si>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</si>
  <si>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</si>
  <si>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</si>
  <si>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</si>
  <si>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</si>
  <si>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</si>
  <si>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</si>
  <si>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</si>
  <si>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</si>
  <si>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</si>
  <si>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</si>
  <si>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</si>
  <si>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</si>
  <si>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</si>
  <si>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</si>
  <si>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</si>
  <si>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</si>
  <si>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</si>
  <si>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</si>
  <si>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</si>
  <si>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</si>
  <si>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</si>
  <si>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</si>
  <si>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</si>
  <si>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</si>
  <si>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</si>
  <si>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</si>
  <si>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</si>
  <si>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</si>
  <si>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</si>
  <si>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</si>
  <si>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</si>
  <si>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</si>
  <si>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</si>
  <si>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</si>
  <si>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</si>
  <si>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</si>
  <si>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</si>
  <si>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</si>
  <si>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</si>
  <si>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</si>
  <si>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</si>
  <si>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</si>
  <si>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</si>
  <si>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</si>
  <si>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</si>
  <si>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</si>
  <si>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</si>
  <si>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</si>
  <si>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</si>
  <si>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</si>
  <si>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</si>
  <si>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</si>
  <si>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</si>
  <si>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</si>
  <si>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</si>
  <si>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</si>
  <si>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</si>
  <si>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</si>
  <si>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</si>
  <si>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</si>
  <si>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</si>
  <si>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</si>
  <si>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</si>
  <si>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</si>
  <si>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</si>
  <si>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</si>
  <si>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</si>
  <si>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</si>
  <si>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</si>
  <si>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</si>
  <si>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</si>
  <si>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</si>
  <si>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</si>
  <si>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</si>
  <si>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</si>
  <si>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</si>
  <si>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</si>
  <si>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</si>
  <si>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</si>
  <si>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</si>
  <si>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</si>
  <si>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</si>
  <si>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</si>
  <si>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</si>
  <si>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</si>
  <si>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</si>
  <si>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</si>
  <si>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</si>
  <si>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</si>
  <si>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</si>
  <si>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</si>
  <si>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</si>
  <si>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</si>
  <si>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</si>
  <si>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</si>
  <si>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</si>
  <si>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</si>
  <si>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</si>
  <si>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</si>
  <si>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</si>
  <si>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</si>
  <si>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</si>
  <si>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</si>
  <si>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</si>
  <si>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</si>
  <si>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</si>
  <si>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</si>
  <si>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</si>
  <si>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</si>
  <si>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</si>
  <si>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</si>
  <si>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</si>
  <si>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</si>
  <si>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</si>
  <si>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</si>
  <si>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</si>
  <si>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</si>
  <si>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</si>
  <si>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</si>
  <si>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</si>
  <si>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</si>
  <si>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</si>
  <si>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</si>
  <si>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</si>
  <si>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</si>
  <si>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</si>
  <si>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</si>
  <si>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</si>
  <si>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</si>
  <si>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</si>
  <si>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</si>
  <si>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</si>
  <si>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</si>
  <si>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</si>
  <si>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</si>
  <si>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</si>
  <si>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</si>
  <si>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</si>
  <si>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</si>
  <si>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</si>
  <si>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</si>
  <si>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</si>
  <si>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</si>
  <si>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</si>
  <si>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</si>
  <si>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</si>
  <si>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</si>
  <si>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</si>
  <si>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</si>
  <si>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</si>
  <si>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</si>
  <si>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</si>
  <si>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</si>
  <si>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</si>
  <si>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</si>
  <si>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</si>
  <si>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</si>
  <si>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</si>
  <si>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</si>
  <si>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</si>
  <si>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</si>
  <si>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</si>
  <si>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</si>
  <si>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</si>
  <si>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</si>
  <si>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</si>
  <si>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</si>
  <si>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</si>
  <si>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</si>
  <si>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</si>
  <si>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</si>
  <si>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</si>
  <si>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</si>
  <si>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</si>
  <si>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</si>
  <si>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</si>
  <si>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</si>
  <si>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</si>
  <si>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</si>
  <si>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</si>
  <si>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</si>
  <si>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</si>
  <si>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</si>
  <si>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</si>
  <si>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</si>
  <si>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</si>
  <si>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</si>
  <si>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</si>
  <si>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</si>
  <si>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</si>
  <si>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</si>
  <si>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</si>
  <si>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</si>
  <si>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</si>
  <si>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</si>
  <si>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</si>
  <si>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</si>
  <si>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</si>
  <si>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</si>
  <si>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</si>
  <si>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</si>
  <si>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</si>
  <si>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</si>
  <si>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</si>
  <si>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</si>
  <si>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</si>
  <si>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</si>
  <si>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</si>
  <si>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</si>
  <si>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</si>
  <si>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</si>
  <si>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</si>
  <si>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</si>
  <si>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</si>
  <si>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</si>
  <si>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</si>
  <si>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</si>
  <si>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</si>
  <si>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</si>
  <si>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</si>
  <si>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</si>
  <si>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</si>
  <si>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</si>
  <si>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</si>
  <si>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</si>
  <si>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</si>
  <si>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</si>
  <si>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</si>
  <si>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</si>
  <si>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</si>
  <si>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</si>
  <si>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</si>
  <si>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</si>
  <si>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</si>
  <si>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</si>
  <si>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</si>
  <si>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</si>
  <si>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</si>
  <si>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</si>
  <si>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</si>
  <si>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</si>
  <si>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</si>
  <si>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</si>
  <si>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</si>
  <si>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</si>
  <si>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</si>
  <si>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</si>
  <si>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</si>
  <si>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</si>
  <si>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</si>
  <si>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</si>
  <si>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</si>
  <si>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</si>
  <si>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</si>
  <si>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</si>
  <si>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</si>
  <si>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</si>
  <si>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</si>
  <si>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</si>
  <si>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</si>
  <si>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</si>
  <si>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</si>
  <si>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</si>
  <si>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</si>
  <si>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</si>
  <si>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</si>
  <si>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</si>
  <si>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</si>
  <si>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</si>
  <si>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</si>
  <si>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</si>
  <si>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</si>
  <si>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</si>
  <si>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</si>
  <si>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</si>
  <si>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</si>
  <si>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</si>
  <si>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</si>
  <si>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</si>
  <si>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</si>
  <si>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</si>
  <si>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</si>
  <si>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</si>
  <si>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</si>
  <si>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</si>
  <si>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</si>
  <si>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</si>
  <si>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</si>
  <si>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</si>
  <si>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</si>
  <si>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</si>
  <si>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</si>
  <si>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</si>
  <si>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</si>
  <si>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</si>
  <si>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</si>
  <si>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</si>
  <si>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</si>
  <si>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</si>
  <si>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</si>
  <si>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</si>
  <si>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</si>
  <si>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</si>
  <si>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</si>
  <si>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</si>
  <si>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</si>
  <si>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</si>
  <si>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</si>
  <si>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</si>
  <si>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</si>
  <si>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</si>
  <si>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</si>
  <si>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</si>
  <si>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</si>
  <si>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</si>
  <si>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</si>
  <si>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</si>
  <si>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</si>
  <si>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</si>
  <si>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</si>
  <si>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</si>
  <si>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</si>
  <si>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</si>
  <si>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</si>
  <si>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</si>
  <si>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</si>
  <si>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</si>
  <si>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</si>
  <si>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</si>
  <si>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</si>
  <si>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</si>
  <si>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</si>
  <si>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</si>
  <si>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</si>
  <si>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</si>
  <si>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</si>
  <si>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</si>
  <si>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</si>
  <si>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</si>
  <si>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</si>
  <si>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</si>
  <si>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</si>
  <si>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</si>
  <si>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</si>
  <si>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</si>
  <si>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</si>
  <si>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</si>
  <si>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</si>
  <si>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</si>
  <si>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</si>
  <si>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</si>
  <si>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</si>
  <si>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</si>
  <si>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</si>
  <si>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</si>
  <si>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</si>
  <si>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</si>
  <si>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</si>
  <si>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</si>
  <si>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</si>
  <si>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</si>
  <si>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</si>
  <si>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</si>
  <si>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</si>
  <si>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</si>
  <si>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</si>
  <si>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</si>
  <si>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</si>
  <si>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</si>
  <si>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</si>
  <si>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</si>
  <si>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</si>
  <si>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</si>
  <si>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</si>
  <si>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</si>
  <si>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</si>
  <si>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</si>
  <si>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</si>
  <si>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</si>
  <si>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</si>
  <si>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</si>
  <si>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</si>
  <si>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</si>
  <si>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</si>
  <si>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</si>
  <si>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</si>
  <si>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</si>
  <si>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</si>
  <si>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</si>
  <si>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</si>
  <si>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</si>
  <si>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</si>
  <si>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</si>
  <si>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</si>
  <si>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</si>
  <si>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</si>
  <si>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</si>
  <si>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</si>
  <si>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</si>
  <si>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</si>
  <si>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</si>
  <si>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</si>
  <si>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</si>
  <si>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</si>
  <si>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</si>
  <si>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</si>
  <si>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</si>
  <si>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</si>
  <si>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</si>
  <si>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</si>
  <si>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</si>
  <si>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</si>
  <si>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</si>
  <si>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</si>
  <si>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</si>
  <si>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</si>
  <si>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</si>
  <si>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</si>
  <si>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</si>
  <si>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</si>
  <si>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</si>
  <si>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</si>
  <si>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</si>
  <si>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</si>
  <si>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</si>
  <si>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</si>
  <si>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</si>
  <si>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</si>
  <si>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</si>
  <si>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</si>
  <si>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</si>
  <si>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</si>
  <si>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</si>
  <si>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</si>
  <si>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</si>
  <si>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</si>
  <si>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</si>
  <si>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</si>
  <si>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</si>
  <si>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</si>
  <si>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</si>
  <si>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</si>
  <si>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</si>
  <si>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</si>
  <si>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</si>
  <si>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</si>
  <si>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</si>
  <si>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</si>
  <si>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</si>
  <si>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</si>
  <si>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</si>
  <si>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</si>
  <si>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</si>
  <si>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</si>
  <si>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</si>
  <si>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</si>
  <si>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</si>
  <si>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</si>
  <si>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</si>
  <si>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</si>
  <si>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</si>
  <si>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</si>
  <si>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</si>
  <si>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</si>
  <si>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</si>
  <si>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</si>
  <si>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</si>
  <si>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</si>
  <si>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</si>
  <si>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</si>
  <si>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</si>
  <si>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</si>
  <si>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</si>
  <si>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</si>
  <si>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</si>
  <si>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</si>
  <si>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</si>
  <si>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</si>
  <si>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</si>
  <si>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</si>
  <si>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</si>
  <si>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</si>
  <si>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</si>
  <si>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</si>
  <si>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</si>
  <si>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</si>
  <si>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</si>
  <si>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</si>
  <si>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</si>
  <si>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</si>
  <si>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</si>
  <si>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</si>
  <si>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</si>
  <si>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</si>
  <si>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</si>
  <si>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</si>
  <si>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</si>
  <si>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</si>
  <si>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</si>
  <si>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</si>
  <si>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</si>
  <si>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</si>
  <si>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</si>
  <si>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</si>
  <si>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</si>
  <si>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</si>
  <si>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</si>
  <si>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</si>
  <si>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</si>
  <si>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</si>
  <si>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</si>
  <si>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</si>
  <si>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</si>
  <si>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</si>
  <si>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</si>
  <si>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</si>
  <si>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</si>
  <si>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</si>
  <si>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</si>
  <si>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</si>
  <si>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</si>
  <si>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</si>
  <si>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</si>
  <si>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</si>
  <si>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</si>
  <si>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</si>
  <si>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</si>
  <si>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</si>
  <si>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</si>
  <si>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</si>
  <si>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</si>
  <si>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</si>
  <si>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</si>
  <si>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</si>
  <si>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</si>
  <si>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</si>
  <si>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</si>
  <si>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</si>
  <si>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</si>
  <si>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</si>
  <si>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</si>
  <si>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</si>
  <si>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</si>
  <si>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</si>
  <si>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</si>
  <si>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</si>
  <si>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</si>
  <si>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</si>
  <si>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</si>
  <si>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</si>
  <si>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</si>
  <si>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</si>
  <si>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</si>
  <si>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</si>
  <si>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</si>
  <si>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</si>
  <si>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</si>
  <si>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</si>
  <si>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</si>
  <si>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</si>
  <si>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</si>
  <si>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</si>
  <si>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</si>
  <si>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</si>
  <si>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</si>
  <si>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</si>
  <si>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</si>
  <si>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</si>
  <si>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</si>
  <si>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</si>
  <si>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</si>
  <si>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</si>
  <si>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</si>
  <si>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</si>
  <si>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</si>
  <si>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</si>
  <si>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</si>
  <si>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</si>
  <si>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</si>
  <si>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</si>
  <si>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</si>
  <si>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</si>
  <si>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</si>
  <si>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</si>
  <si>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</si>
  <si>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</si>
  <si>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</si>
  <si>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</si>
  <si>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</si>
  <si>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</si>
  <si>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</si>
  <si>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</si>
  <si>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</si>
  <si>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</si>
  <si>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</si>
  <si>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</si>
  <si>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</si>
  <si>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</si>
  <si>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</si>
  <si>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</si>
  <si>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</si>
  <si>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</si>
  <si>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</si>
  <si>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</si>
  <si>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</si>
  <si>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</si>
  <si>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</si>
  <si>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</si>
  <si>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</si>
  <si>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</si>
  <si>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</si>
  <si>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</si>
  <si>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</si>
  <si>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</si>
  <si>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</si>
  <si>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</si>
  <si>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</si>
  <si>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</si>
  <si>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</si>
  <si>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</si>
  <si>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</si>
  <si>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</si>
  <si>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</si>
  <si>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</si>
  <si>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</si>
  <si>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</si>
  <si>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</si>
  <si>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</si>
  <si>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</si>
  <si>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</si>
  <si>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</si>
  <si>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</si>
  <si>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</si>
  <si>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</si>
  <si>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</si>
  <si>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</si>
  <si>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</si>
  <si>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</si>
  <si>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</si>
  <si>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</si>
  <si>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</si>
  <si>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</si>
  <si>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</si>
  <si>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</si>
  <si>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</si>
  <si>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</si>
  <si>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</si>
  <si>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</si>
  <si>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</si>
  <si>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</si>
  <si>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</si>
  <si>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</si>
  <si>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</si>
  <si>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</si>
  <si>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</si>
  <si>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</si>
  <si>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</si>
  <si>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</si>
  <si>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</si>
  <si>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</si>
  <si>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</si>
  <si>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</si>
  <si>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</si>
  <si>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</si>
  <si>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</si>
  <si>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</si>
  <si>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</si>
  <si>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</si>
  <si>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</si>
  <si>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</si>
  <si>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</si>
  <si>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</si>
  <si>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</si>
  <si>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</si>
  <si>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</si>
  <si>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</si>
  <si>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</si>
  <si>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</si>
  <si>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</si>
  <si>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</si>
  <si>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</si>
  <si>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</si>
  <si>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</si>
  <si>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</si>
  <si>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</si>
  <si>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</si>
  <si>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</si>
  <si>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</si>
  <si>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</si>
  <si>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</si>
  <si>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</si>
  <si>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</si>
  <si>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</si>
  <si>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</si>
  <si>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</si>
  <si>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</si>
  <si>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</si>
  <si>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</si>
  <si>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</si>
  <si>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</si>
  <si>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</si>
  <si>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</si>
  <si>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</si>
  <si>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</si>
  <si>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</si>
  <si>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</si>
  <si>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</si>
  <si>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</si>
  <si>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</si>
  <si>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</si>
  <si>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</si>
  <si>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</si>
  <si>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</si>
  <si>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</si>
  <si>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</si>
  <si>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</si>
  <si>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</si>
  <si>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</si>
  <si>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</si>
  <si>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</si>
  <si>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</si>
  <si>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</si>
  <si>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</si>
  <si>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</si>
  <si>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</si>
  <si>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</si>
  <si>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</si>
  <si>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</si>
  <si>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</si>
  <si>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</si>
  <si>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</si>
  <si>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</si>
  <si>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</si>
  <si>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</si>
  <si>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</si>
  <si>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</si>
  <si>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</si>
  <si>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</si>
  <si>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</si>
  <si>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</si>
  <si>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</si>
  <si>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</si>
  <si>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</si>
  <si>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</si>
  <si>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</si>
  <si>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</si>
  <si>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</si>
  <si>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</si>
  <si>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</si>
  <si>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</si>
  <si>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</si>
  <si>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</si>
  <si>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</si>
  <si>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</si>
  <si>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</si>
  <si>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</si>
  <si>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</si>
  <si>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</si>
  <si>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</si>
  <si>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</si>
  <si>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</si>
  <si>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</si>
  <si>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</si>
  <si>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</si>
  <si>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</si>
  <si>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</si>
  <si>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</si>
  <si>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</si>
  <si>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</si>
  <si>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</si>
  <si>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</si>
  <si>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</si>
  <si>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</si>
  <si>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</si>
  <si>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</si>
  <si>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</si>
  <si>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</si>
  <si>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</si>
  <si>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</si>
  <si>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</si>
  <si>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</si>
  <si>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</si>
  <si>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</si>
  <si>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</si>
  <si>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</si>
  <si>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</si>
  <si>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</si>
  <si>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</si>
  <si>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</si>
  <si>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</si>
  <si>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</si>
  <si>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</si>
  <si>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</si>
  <si>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</si>
  <si>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</si>
  <si>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</si>
  <si>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</si>
  <si>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</si>
  <si>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</si>
  <si>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</si>
  <si>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</si>
  <si>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</si>
  <si>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</si>
  <si>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</si>
  <si>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</si>
  <si>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</si>
  <si>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</si>
  <si>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</si>
  <si>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</si>
  <si>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</si>
  <si>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</si>
  <si>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</si>
  <si>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</si>
  <si>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</si>
  <si>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</si>
  <si>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</si>
  <si>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</si>
  <si>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</si>
  <si>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</si>
  <si>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</si>
  <si>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</si>
  <si>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</si>
  <si>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</si>
  <si>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</si>
  <si>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</si>
  <si>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</si>
  <si>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</si>
  <si>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</si>
  <si>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</si>
  <si>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</si>
  <si>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</si>
  <si>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</si>
  <si>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</si>
  <si>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</si>
  <si>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</si>
  <si>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</si>
  <si>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</si>
  <si>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</si>
  <si>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</si>
  <si>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</si>
  <si>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</si>
  <si>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</si>
  <si>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</si>
  <si>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</si>
  <si>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</si>
  <si>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</si>
  <si>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</si>
  <si>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</si>
  <si>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</si>
  <si>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</si>
  <si>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</si>
  <si>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</si>
  <si>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</si>
  <si>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</si>
  <si>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</si>
  <si>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</si>
  <si>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</si>
  <si>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</si>
  <si>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</si>
  <si>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</si>
  <si>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</si>
  <si>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</si>
  <si>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</si>
  <si>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</si>
  <si>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</si>
  <si>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</si>
  <si>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</si>
  <si>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</si>
  <si>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</si>
  <si>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</si>
  <si>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</si>
  <si>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</si>
  <si>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</si>
  <si>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</si>
  <si>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</si>
  <si>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</si>
  <si>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</si>
  <si>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</si>
  <si>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</si>
  <si>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</si>
  <si>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</si>
  <si>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</si>
  <si>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</si>
  <si>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</si>
  <si>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</si>
  <si>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</si>
  <si>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</si>
  <si>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</si>
  <si>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</si>
  <si>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</si>
  <si>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</si>
  <si>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</si>
  <si>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</si>
  <si>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</si>
  <si>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</si>
  <si>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</si>
  <si>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</si>
  <si>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</si>
  <si>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</si>
  <si>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</si>
  <si>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</si>
  <si>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</si>
  <si>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</si>
  <si>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</si>
  <si>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</si>
  <si>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</si>
  <si>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</si>
  <si>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</si>
  <si>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</si>
  <si>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</si>
  <si>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</si>
  <si>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</si>
  <si>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</si>
  <si>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</si>
  <si>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</si>
  <si>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</si>
  <si>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</si>
  <si>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</si>
  <si>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</si>
  <si>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</si>
  <si>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</si>
  <si>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</si>
  <si>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</si>
  <si>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</si>
  <si>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</si>
  <si>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</si>
  <si>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</si>
  <si>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</si>
  <si>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</si>
  <si>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</si>
  <si>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</si>
  <si>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</si>
  <si>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</si>
  <si>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</si>
  <si>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</si>
  <si>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</si>
  <si>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</si>
  <si>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</si>
  <si>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</si>
  <si>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</si>
  <si>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</si>
  <si>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</si>
  <si>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</si>
  <si>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</si>
  <si>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</si>
  <si>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</si>
  <si>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</si>
  <si>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</si>
  <si>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</si>
  <si>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</si>
  <si>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</si>
  <si>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</si>
  <si>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</si>
  <si>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</si>
  <si>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</si>
  <si>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</si>
  <si>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</si>
  <si>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</si>
  <si>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</si>
  <si>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</si>
  <si>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</si>
  <si>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</si>
  <si>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</si>
  <si>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</si>
  <si>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</si>
  <si>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</si>
  <si>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</si>
  <si>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</si>
  <si>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</si>
  <si>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</si>
  <si>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</si>
  <si>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</si>
  <si>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</si>
  <si>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</si>
  <si>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</si>
  <si>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</si>
  <si>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</si>
  <si>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</si>
  <si>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</si>
  <si>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</si>
  <si>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</si>
  <si>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</si>
  <si>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</si>
  <si>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</si>
  <si>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</si>
  <si>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</si>
  <si>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</si>
  <si>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</si>
  <si>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</si>
  <si>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</si>
  <si>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</si>
  <si>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</si>
  <si>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</si>
  <si>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</si>
  <si>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</si>
  <si>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</si>
  <si>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</si>
  <si>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</si>
  <si>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</si>
  <si>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</si>
  <si>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</si>
  <si>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</si>
  <si>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</si>
  <si>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</si>
  <si>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</si>
  <si>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</si>
  <si>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</si>
  <si>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</si>
  <si>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</si>
  <si>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</si>
  <si>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</si>
  <si>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</si>
  <si>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</si>
  <si>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</si>
  <si>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</si>
  <si>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</si>
  <si>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</si>
  <si>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</si>
  <si>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</si>
  <si>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</si>
  <si>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</si>
  <si>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</si>
  <si>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</si>
  <si>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</si>
  <si>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</si>
  <si>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</si>
  <si>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</si>
  <si>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</si>
  <si>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</si>
  <si>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</si>
  <si>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</si>
  <si>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</si>
  <si>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</si>
  <si>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</si>
  <si>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</si>
  <si>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</si>
  <si>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</si>
  <si>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</si>
  <si>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</si>
  <si>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</si>
  <si>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</si>
  <si>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</si>
  <si>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</si>
  <si>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</si>
  <si>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</si>
  <si>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</si>
  <si>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</si>
  <si>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</si>
  <si>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</si>
  <si>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</si>
  <si>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</si>
  <si>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</si>
  <si>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</si>
  <si>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</si>
  <si>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</si>
  <si>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</si>
  <si>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</si>
  <si>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</si>
  <si>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</si>
  <si>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</si>
  <si>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</si>
  <si>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</si>
  <si>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</si>
  <si>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</si>
  <si>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</si>
  <si>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</si>
  <si>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</si>
  <si>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</si>
  <si>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</si>
  <si>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</si>
  <si>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</si>
  <si>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</si>
  <si>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</si>
  <si>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</si>
  <si>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</si>
  <si>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</si>
  <si>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</si>
  <si>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</si>
  <si>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</si>
  <si>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</si>
  <si>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</si>
  <si>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</si>
  <si>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</si>
  <si>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</si>
  <si>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</si>
  <si>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</si>
  <si>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</si>
  <si>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</si>
  <si>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</si>
  <si>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</si>
  <si>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</si>
  <si>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</si>
  <si>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</si>
  <si>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</si>
  <si>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</si>
  <si>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</si>
  <si>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</si>
  <si>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</si>
  <si>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</si>
  <si>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</si>
  <si>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</si>
  <si>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</si>
  <si>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</si>
  <si>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</si>
  <si>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</si>
  <si>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</si>
  <si>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</si>
  <si>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</si>
  <si>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</si>
  <si>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</si>
  <si>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</si>
  <si>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</si>
  <si>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</si>
  <si>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</si>
  <si>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</si>
  <si>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</si>
  <si>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</si>
  <si>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</si>
  <si>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</si>
  <si>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</si>
  <si>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</si>
  <si>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</si>
  <si>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</si>
  <si>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</si>
  <si>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</si>
  <si>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</si>
  <si>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</si>
  <si>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</si>
  <si>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</si>
  <si>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</si>
  <si>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</si>
  <si>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</si>
  <si>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</si>
  <si>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</si>
  <si>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</si>
  <si>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</si>
  <si>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</si>
  <si>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</si>
  <si>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</si>
  <si>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</si>
  <si>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</si>
  <si>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</si>
  <si>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</si>
  <si>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</si>
  <si>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</si>
  <si>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</si>
  <si>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</si>
  <si>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</si>
  <si>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</si>
  <si>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</si>
  <si>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</si>
  <si>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</si>
  <si>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</si>
  <si>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</si>
  <si>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</si>
  <si>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</si>
  <si>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</si>
  <si>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</si>
  <si>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</si>
  <si>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</si>
  <si>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</si>
  <si>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</si>
  <si>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</si>
  <si>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</si>
  <si>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</si>
  <si>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</si>
  <si>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</si>
  <si>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</si>
  <si>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</si>
  <si>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</si>
  <si>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</si>
  <si>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</si>
  <si>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</si>
  <si>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</si>
  <si>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</si>
  <si>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</si>
  <si>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</si>
  <si>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</si>
  <si>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</si>
  <si>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</si>
  <si>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</si>
  <si>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</si>
  <si>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</si>
  <si>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</si>
  <si>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</si>
  <si>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</si>
  <si>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</si>
  <si>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</si>
  <si>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</si>
  <si>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</si>
  <si>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</si>
  <si>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</si>
  <si>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</si>
  <si>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</si>
  <si>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</si>
  <si>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</si>
  <si>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</si>
  <si>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</si>
  <si>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</si>
  <si>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</si>
  <si>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</si>
  <si>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</si>
  <si>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</si>
  <si>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</si>
  <si>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</si>
  <si>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</si>
  <si>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</si>
  <si>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</si>
  <si>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</si>
  <si>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</si>
  <si>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</si>
  <si>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</si>
  <si>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</si>
  <si>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</si>
  <si>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</si>
  <si>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</si>
  <si>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</si>
  <si>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</si>
  <si>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</si>
  <si>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</si>
  <si>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</si>
  <si>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</si>
  <si>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</si>
  <si>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</si>
  <si>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</si>
  <si>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</si>
  <si>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</si>
  <si>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</si>
  <si>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</si>
  <si>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</si>
  <si>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</si>
  <si>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</si>
  <si>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</si>
  <si>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</si>
  <si>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</si>
  <si>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</si>
  <si>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</si>
  <si>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</si>
  <si>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</si>
  <si>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</si>
  <si>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</si>
  <si>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</si>
  <si>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</si>
  <si>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</si>
  <si>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</si>
  <si>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</si>
  <si>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</si>
  <si>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</si>
  <si>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</si>
  <si>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</si>
  <si>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</si>
  <si>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</si>
  <si>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</si>
  <si>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</si>
  <si>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</si>
  <si>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</si>
  <si>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</si>
  <si>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</si>
  <si>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</si>
  <si>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</si>
  <si>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</si>
  <si>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</si>
  <si>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</si>
  <si>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</si>
  <si>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</si>
  <si>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</si>
  <si>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</si>
  <si>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</si>
  <si>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</si>
  <si>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</si>
  <si>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</si>
  <si>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</si>
  <si>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</si>
  <si>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</si>
  <si>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</si>
  <si>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</si>
  <si>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</si>
  <si>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</si>
  <si>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</si>
  <si>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</si>
  <si>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</si>
  <si>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</si>
  <si>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</si>
  <si>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</si>
  <si>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</si>
  <si>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</si>
  <si>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</si>
  <si>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</si>
  <si>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</si>
  <si>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</si>
  <si>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</si>
  <si>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</si>
  <si>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</si>
  <si>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</si>
  <si>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</si>
  <si>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</si>
  <si>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</si>
  <si>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</si>
  <si>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</si>
  <si>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</si>
  <si>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</si>
  <si>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</si>
  <si>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</si>
  <si>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</si>
  <si>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</si>
  <si>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</si>
  <si>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</si>
  <si>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</si>
  <si>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</si>
  <si>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</si>
  <si>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</si>
  <si>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</si>
  <si>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</si>
  <si>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</si>
  <si>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</si>
  <si>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</si>
  <si>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</si>
  <si>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</si>
  <si>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</si>
  <si>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</si>
  <si>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</si>
  <si>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</si>
  <si>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</si>
  <si>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</si>
  <si>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</si>
  <si>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</si>
  <si>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</si>
  <si>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</si>
  <si>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</si>
  <si>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</si>
  <si>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</si>
  <si>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</si>
  <si>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</si>
  <si>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</si>
  <si>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</si>
  <si>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</si>
  <si>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</si>
  <si>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</si>
  <si>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</si>
  <si>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</si>
  <si>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</si>
  <si>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</si>
  <si>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</si>
  <si>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</si>
  <si>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</si>
  <si>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</si>
  <si>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</si>
  <si>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</si>
  <si>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</si>
  <si>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</si>
  <si>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</si>
  <si>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</si>
  <si>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</si>
  <si>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</si>
  <si>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</si>
  <si>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</si>
  <si>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</si>
  <si>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</si>
  <si>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</si>
  <si>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</si>
  <si>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</si>
  <si>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</si>
  <si>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</si>
  <si>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</si>
  <si>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</si>
  <si>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</si>
  <si>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</si>
  <si>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</si>
  <si>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</si>
  <si>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</si>
  <si>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</si>
  <si>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</si>
  <si>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</si>
  <si>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</si>
  <si>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</si>
  <si>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</si>
  <si>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</si>
  <si>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</si>
  <si>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</si>
  <si>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</si>
  <si>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</si>
  <si>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</si>
  <si>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</si>
  <si>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</si>
  <si>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</si>
  <si>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</si>
  <si>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</si>
  <si>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</si>
  <si>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</si>
  <si>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</si>
  <si>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</si>
  <si>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</si>
  <si>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</si>
  <si>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</si>
  <si>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</si>
  <si>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</si>
  <si>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</si>
  <si>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</si>
  <si>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</si>
  <si>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</si>
  <si>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</si>
  <si>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</si>
  <si>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</si>
  <si>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</si>
  <si>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</si>
  <si>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</si>
  <si>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</si>
  <si>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</si>
  <si>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</si>
  <si>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</si>
  <si>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</si>
  <si>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</si>
  <si>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</si>
  <si>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</si>
  <si>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</si>
  <si>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</si>
  <si>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</si>
  <si>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</si>
  <si>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</si>
  <si>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</si>
  <si>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</si>
  <si>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</si>
  <si>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</si>
  <si>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</si>
  <si>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</si>
  <si>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</si>
  <si>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</si>
  <si>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</si>
  <si>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</si>
  <si>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</si>
  <si>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</si>
  <si>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</si>
  <si>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</si>
  <si>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</si>
  <si>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</si>
  <si>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</si>
  <si>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</si>
  <si>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</si>
  <si>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</si>
  <si>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</si>
  <si>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</si>
  <si>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</si>
  <si>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</si>
  <si>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</si>
  <si>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</si>
  <si>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</si>
  <si>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</si>
  <si>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</si>
  <si>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</si>
  <si>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</si>
  <si>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</si>
  <si>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</si>
  <si>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</si>
  <si>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</si>
  <si>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</si>
  <si>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</si>
  <si>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</si>
  <si>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</si>
  <si>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</si>
  <si>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</si>
  <si>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</si>
  <si>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</si>
  <si>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</si>
  <si>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</si>
  <si>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</si>
  <si>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</si>
  <si>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</si>
  <si>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</si>
  <si>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</si>
  <si>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</si>
  <si>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</si>
  <si>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</si>
  <si>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</si>
  <si>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</si>
  <si>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</si>
  <si>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</si>
  <si>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</si>
  <si>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</si>
  <si>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</si>
  <si>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</si>
  <si>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</si>
  <si>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</si>
  <si>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</si>
  <si>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</si>
  <si>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</si>
  <si>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</si>
  <si>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</si>
  <si>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</si>
  <si>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</si>
  <si>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</si>
  <si>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</si>
  <si>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</si>
  <si>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</si>
  <si>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</si>
  <si>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</si>
  <si>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</si>
  <si>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</si>
  <si>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</si>
  <si>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</si>
  <si>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</si>
  <si>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</si>
  <si>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</si>
  <si>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</si>
  <si>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</si>
  <si>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</si>
  <si>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</si>
  <si>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</si>
  <si>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</si>
  <si>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</si>
  <si>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</si>
  <si>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</si>
  <si>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</si>
  <si>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</si>
  <si>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</si>
  <si>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</si>
  <si>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</si>
  <si>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</si>
  <si>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</si>
  <si>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</si>
  <si>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</si>
  <si>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</si>
  <si>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</si>
  <si>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</si>
  <si>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</si>
  <si>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</si>
  <si>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</si>
  <si>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</si>
  <si>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</si>
  <si>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</si>
  <si>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</si>
  <si>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</si>
  <si>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</si>
  <si>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</si>
  <si>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</si>
  <si>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</si>
  <si>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</si>
  <si>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</si>
  <si>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</si>
  <si>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</si>
  <si>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</si>
  <si>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</si>
  <si>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</si>
  <si>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</si>
  <si>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</si>
  <si>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</si>
  <si>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</si>
  <si>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</si>
  <si>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</si>
  <si>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</si>
  <si>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</si>
  <si>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</si>
  <si>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</si>
  <si>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</si>
  <si>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</si>
  <si>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</si>
  <si>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</si>
  <si>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</si>
  <si>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</si>
  <si>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</si>
  <si>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</si>
  <si>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</si>
  <si>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</si>
  <si>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</si>
  <si>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</si>
  <si>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</si>
  <si>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</si>
  <si>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</si>
  <si>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</si>
  <si>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</si>
  <si>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</si>
  <si>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</si>
  <si>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</si>
  <si>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</si>
  <si>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</si>
  <si>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</si>
  <si>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</si>
  <si>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</si>
  <si>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</si>
  <si>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</si>
  <si>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</si>
  <si>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</si>
  <si>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</si>
  <si>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</si>
  <si>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</si>
  <si>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</si>
  <si>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</si>
  <si>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</si>
  <si>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</si>
  <si>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</si>
  <si>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</si>
  <si>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</si>
  <si>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</si>
  <si>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</si>
  <si>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</si>
  <si>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</si>
  <si>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</si>
  <si>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</si>
  <si>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</si>
  <si>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</si>
  <si>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</si>
  <si>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</si>
  <si>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</si>
  <si>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</si>
  <si>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</si>
  <si>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</si>
  <si>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</si>
  <si>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</si>
  <si>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</si>
  <si>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</si>
  <si>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</si>
  <si>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</si>
  <si>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</si>
  <si>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</si>
  <si>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</si>
  <si>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</si>
  <si>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</si>
  <si>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</si>
  <si>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</si>
  <si>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</si>
  <si>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</si>
  <si>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</si>
  <si>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</si>
  <si>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</si>
  <si>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</si>
  <si>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</si>
  <si>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</si>
  <si>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</si>
  <si>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</si>
  <si>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</si>
  <si>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</si>
  <si>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</si>
  <si>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</si>
  <si>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</si>
  <si>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</si>
  <si>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</si>
  <si>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</si>
  <si>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</si>
  <si>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</si>
  <si>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</si>
  <si>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</si>
  <si>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</si>
  <si>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</si>
  <si>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</si>
  <si>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</si>
  <si>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</si>
  <si>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</si>
  <si>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</si>
  <si>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</si>
  <si>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</si>
  <si>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</si>
  <si>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</si>
  <si>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</si>
  <si>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</si>
  <si>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</si>
  <si>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</si>
  <si>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</si>
  <si>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</si>
  <si>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</si>
  <si>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</si>
  <si>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</si>
  <si>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</si>
  <si>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</si>
  <si>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</si>
  <si>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</si>
  <si>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</si>
  <si>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</si>
  <si>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</si>
  <si>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</si>
  <si>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</si>
  <si>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</si>
  <si>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</si>
  <si>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</si>
  <si>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</si>
  <si>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</si>
  <si>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</si>
  <si>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</si>
  <si>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</si>
  <si>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</si>
  <si>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</si>
  <si>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</si>
  <si>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</si>
  <si>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</si>
  <si>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</si>
  <si>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</si>
  <si>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</si>
  <si>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</si>
  <si>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</si>
  <si>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</si>
  <si>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</si>
  <si>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</si>
  <si>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</si>
  <si>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</si>
  <si>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</si>
  <si>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</si>
  <si>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</si>
  <si>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</si>
  <si>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</si>
  <si>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</si>
  <si>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</si>
  <si>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</si>
  <si>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</si>
  <si>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</si>
  <si>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</si>
  <si>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</si>
  <si>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</si>
  <si>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</si>
  <si>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</si>
  <si>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</si>
  <si>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</si>
  <si>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</si>
  <si>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</si>
  <si>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</si>
  <si>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</si>
  <si>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</si>
  <si>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</si>
  <si>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</si>
  <si>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</si>
  <si>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</si>
  <si>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</si>
  <si>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</si>
  <si>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</si>
  <si>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</si>
  <si>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</si>
  <si>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</si>
  <si>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</si>
  <si>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</si>
  <si>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</si>
  <si>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</si>
  <si>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</si>
  <si>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</si>
  <si>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</si>
  <si>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</si>
  <si>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</si>
  <si>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</si>
  <si>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</si>
  <si>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</si>
  <si>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</si>
  <si>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</si>
  <si>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</si>
  <si>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</si>
  <si>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</si>
  <si>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</si>
  <si>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</si>
  <si>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</si>
  <si>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</si>
  <si>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</si>
  <si>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</si>
  <si>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</si>
  <si>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</si>
  <si>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</si>
  <si>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</si>
  <si>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</si>
  <si>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</si>
  <si>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</si>
  <si>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</si>
  <si>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</si>
  <si>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</si>
  <si>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</si>
  <si>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</si>
  <si>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</si>
  <si>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</si>
  <si>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</si>
  <si>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</si>
  <si>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</si>
  <si>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</si>
  <si>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</si>
  <si>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</si>
  <si>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</si>
  <si>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</si>
  <si>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</si>
  <si>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</si>
  <si>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</si>
  <si>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</si>
  <si>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</si>
  <si>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</si>
  <si>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</si>
  <si>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</si>
  <si>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</si>
  <si>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</si>
  <si>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</si>
  <si>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</si>
  <si>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</si>
  <si>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</si>
  <si>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</si>
  <si>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</si>
  <si>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</si>
  <si>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</si>
  <si>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</si>
  <si>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</si>
  <si>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</si>
  <si>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</si>
  <si>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</si>
  <si>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</si>
  <si>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</si>
  <si>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</si>
  <si>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</si>
  <si>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</si>
  <si>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</si>
  <si>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</si>
  <si>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</si>
  <si>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</si>
  <si>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</si>
  <si>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</si>
  <si>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</si>
  <si>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</si>
  <si>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</si>
  <si>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</si>
  <si>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</si>
  <si>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</si>
  <si>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</si>
  <si>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</si>
  <si>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</si>
  <si>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</si>
  <si>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</si>
  <si>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</si>
  <si>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</si>
  <si>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</si>
  <si>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</si>
  <si>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</si>
  <si>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</si>
  <si>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</si>
  <si>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</si>
  <si>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</si>
  <si>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</si>
  <si>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</si>
  <si>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</si>
  <si>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</si>
  <si>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</si>
  <si>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</si>
  <si>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</si>
  <si>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</si>
  <si>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</si>
  <si>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</si>
  <si>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</si>
  <si>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</si>
  <si>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</si>
  <si>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</si>
  <si>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</si>
  <si>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</si>
  <si>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</si>
  <si>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</si>
  <si>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</si>
  <si>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</si>
  <si>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</si>
  <si>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</si>
  <si>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</si>
  <si>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</si>
  <si>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</si>
  <si>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</si>
  <si>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</si>
  <si>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</si>
  <si>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</si>
  <si>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</si>
  <si>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</si>
  <si>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</si>
  <si>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</si>
  <si>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</si>
  <si>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</si>
  <si>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</si>
  <si>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</si>
  <si>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</si>
  <si>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</si>
  <si>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</si>
  <si>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</si>
  <si>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</si>
  <si>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</si>
  <si>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</si>
  <si>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</si>
  <si>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</si>
  <si>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</si>
  <si>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</si>
  <si>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</si>
  <si>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</si>
  <si>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</si>
  <si>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</si>
  <si>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</si>
  <si>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</si>
  <si>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</si>
  <si>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</si>
  <si>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</si>
  <si>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</si>
  <si>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</si>
  <si>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</si>
  <si>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</si>
  <si>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</si>
  <si>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</si>
  <si>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</si>
  <si>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</si>
  <si>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</si>
  <si>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</si>
  <si>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</si>
  <si>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</si>
  <si>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</si>
  <si>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</si>
  <si>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</si>
  <si>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</si>
  <si>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</si>
  <si>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</si>
  <si>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</si>
  <si>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</si>
  <si>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</si>
  <si>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</si>
  <si>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</si>
  <si>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</si>
  <si>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</si>
  <si>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</si>
  <si>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</si>
  <si>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</si>
  <si>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</si>
  <si>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</si>
  <si>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</si>
  <si>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</si>
  <si>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</si>
  <si>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</si>
  <si>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</si>
  <si>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</si>
  <si>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</si>
  <si>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</si>
  <si>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</si>
  <si>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</si>
  <si>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</si>
  <si>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</si>
  <si>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</si>
  <si>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</si>
  <si>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</si>
  <si>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</si>
  <si>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</si>
  <si>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</si>
  <si>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</si>
  <si>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</si>
  <si>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</si>
  <si>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</si>
  <si>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</si>
  <si>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</si>
  <si>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</si>
  <si>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</si>
  <si>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</si>
  <si>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</si>
  <si>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</si>
  <si>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</si>
  <si>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</si>
  <si>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</si>
  <si>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</si>
  <si>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</si>
  <si>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</si>
  <si>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</si>
  <si>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</si>
  <si>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</si>
  <si>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</si>
  <si>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</si>
  <si>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</si>
  <si>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</si>
  <si>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</si>
  <si>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</si>
  <si>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</si>
  <si>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</si>
  <si>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</si>
  <si>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</si>
  <si>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</si>
  <si>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</si>
  <si>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</si>
  <si>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</si>
  <si>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</si>
  <si>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</si>
  <si>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</si>
  <si>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</si>
  <si>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</si>
  <si>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</si>
  <si>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</si>
  <si>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</si>
  <si>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</si>
  <si>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</si>
  <si>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</si>
  <si>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</si>
  <si>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</si>
  <si>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</si>
  <si>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</si>
  <si>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</si>
  <si>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</si>
  <si>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</si>
  <si>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</si>
  <si>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</si>
  <si>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</si>
  <si>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</si>
  <si>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</si>
  <si>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</si>
  <si>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</si>
  <si>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</si>
  <si>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</si>
  <si>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</si>
  <si>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</si>
  <si>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</si>
  <si>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</si>
  <si>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</si>
  <si>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</si>
  <si>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</si>
  <si>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</si>
  <si>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</si>
  <si>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</si>
  <si>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</si>
  <si>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</si>
  <si>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</si>
  <si>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</si>
  <si>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</si>
  <si>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</si>
  <si>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</si>
  <si>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</si>
  <si>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</si>
  <si>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</si>
  <si>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</si>
  <si>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</si>
  <si>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</si>
  <si>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</si>
  <si>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</si>
  <si>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</si>
  <si>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</si>
  <si>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</si>
  <si>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</si>
  <si>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</si>
  <si>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</si>
  <si>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</si>
  <si>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</si>
  <si>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</si>
  <si>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</si>
  <si>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</si>
  <si>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</si>
  <si>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</si>
  <si>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</si>
  <si>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</si>
  <si>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</si>
  <si>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</si>
  <si>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</si>
  <si>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</si>
  <si>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</si>
  <si>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</si>
  <si>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</si>
  <si>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</si>
  <si>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</si>
  <si>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</si>
  <si>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</si>
  <si>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</si>
  <si>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</si>
  <si>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</si>
  <si>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</si>
  <si>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</si>
  <si>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</si>
  <si>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</si>
  <si>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</si>
  <si>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</si>
  <si>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</si>
  <si>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</si>
  <si>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</si>
  <si>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</si>
  <si>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</si>
  <si>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</si>
  <si>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</si>
  <si>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</si>
  <si>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</si>
  <si>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</si>
  <si>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</si>
  <si>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</si>
  <si>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</si>
  <si>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</si>
  <si>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</si>
  <si>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</si>
  <si>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</si>
  <si>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</si>
  <si>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</si>
  <si>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</si>
  <si>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</si>
  <si>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</si>
  <si>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</si>
  <si>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</si>
  <si>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</si>
  <si>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</si>
  <si>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</si>
  <si>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</si>
  <si>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</si>
  <si>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</si>
  <si>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</si>
  <si>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</si>
  <si>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</si>
  <si>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</si>
  <si>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</si>
  <si>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</si>
  <si>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</si>
  <si>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</si>
  <si>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</si>
  <si>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</si>
  <si>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</si>
  <si>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</si>
  <si>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</si>
  <si>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</si>
  <si>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</si>
  <si>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</si>
  <si>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</si>
  <si>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</si>
  <si>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</si>
  <si>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</si>
  <si>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</si>
  <si>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</si>
  <si>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</si>
  <si>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</si>
  <si>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</si>
  <si>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</si>
  <si>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</si>
  <si>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</si>
  <si>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</si>
  <si>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</si>
  <si>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</si>
  <si>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</si>
  <si>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</si>
  <si>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</si>
  <si>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</si>
  <si>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</si>
  <si>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</si>
  <si>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</si>
  <si>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</si>
  <si>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</si>
  <si>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</si>
  <si>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</si>
  <si>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</si>
  <si>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</si>
  <si>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</si>
  <si>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</si>
  <si>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</si>
  <si>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</si>
  <si>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</si>
  <si>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</si>
  <si>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</si>
  <si>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</si>
  <si>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</si>
  <si>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</si>
  <si>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</si>
  <si>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</si>
  <si>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</si>
  <si>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</si>
  <si>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</si>
  <si>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</si>
  <si>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</si>
  <si>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</si>
  <si>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</si>
  <si>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</si>
  <si>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</si>
  <si>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</si>
  <si>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</si>
  <si>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</si>
  <si>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</si>
  <si>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</si>
  <si>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</si>
  <si>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</si>
  <si>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</si>
  <si>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</si>
  <si>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</si>
  <si>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</si>
  <si>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</si>
  <si>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</si>
  <si>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</si>
  <si>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</si>
  <si>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</si>
  <si>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</si>
  <si>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</si>
  <si>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</si>
  <si>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</si>
  <si>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</si>
  <si>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</si>
  <si>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</si>
  <si>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</si>
  <si>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</si>
  <si>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</si>
  <si>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</si>
  <si>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</si>
  <si>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</si>
  <si>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</si>
  <si>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</si>
  <si>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</si>
  <si>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</si>
  <si>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</si>
  <si>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</si>
  <si>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</si>
  <si>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</si>
  <si>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</si>
  <si>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</si>
  <si>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</si>
  <si>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</si>
  <si>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</si>
  <si>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</si>
  <si>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</si>
  <si>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</si>
  <si>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</si>
  <si>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</si>
  <si>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</si>
  <si>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</si>
  <si>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</si>
  <si>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</si>
  <si>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</si>
  <si>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</si>
  <si>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</si>
  <si>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</si>
  <si>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</si>
  <si>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</si>
  <si>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</si>
  <si>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</si>
  <si>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</si>
  <si>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</si>
  <si>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</si>
  <si>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</si>
  <si>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</si>
  <si>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</si>
  <si>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</si>
  <si>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</si>
  <si>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</si>
  <si>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</si>
  <si>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</si>
  <si>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</si>
  <si>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</si>
  <si>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</si>
  <si>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</si>
  <si>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</si>
  <si>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</si>
  <si>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</si>
  <si>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</si>
  <si>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</si>
  <si>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</si>
  <si>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</si>
  <si>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</si>
  <si>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</si>
  <si>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</si>
  <si>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</si>
  <si>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</si>
  <si>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</si>
  <si>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</si>
  <si>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</si>
  <si>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</si>
  <si>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</si>
  <si>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</si>
  <si>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</si>
  <si>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</si>
  <si>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</si>
  <si>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</si>
  <si>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</si>
  <si>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</si>
  <si>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</si>
  <si>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</si>
  <si>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</si>
  <si>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</si>
  <si>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</si>
  <si>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</si>
  <si>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</si>
  <si>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</si>
  <si>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</si>
  <si>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</si>
  <si>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</si>
  <si>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</si>
  <si>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</si>
  <si>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</si>
  <si>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</si>
  <si>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</si>
  <si>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</si>
  <si>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</si>
  <si>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</si>
  <si>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</si>
  <si>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</si>
  <si>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</si>
  <si>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</si>
  <si>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</si>
  <si>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</si>
  <si>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</si>
  <si>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</si>
  <si>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</si>
  <si>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</si>
  <si>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</si>
  <si>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</si>
  <si>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</si>
  <si>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</si>
  <si>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</si>
  <si>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</si>
  <si>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</si>
  <si>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</si>
  <si>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</si>
  <si>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</si>
  <si>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</si>
  <si>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</si>
  <si>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</si>
  <si>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</si>
  <si>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</si>
  <si>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</si>
  <si>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</si>
  <si>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</si>
  <si>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</si>
  <si>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</si>
  <si>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</si>
  <si>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</si>
  <si>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</si>
  <si>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</si>
  <si>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</si>
  <si>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</si>
  <si>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</si>
  <si>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</si>
  <si>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</si>
  <si>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</si>
  <si>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</si>
  <si>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</si>
  <si>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</si>
  <si>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</si>
  <si>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</si>
  <si>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</si>
  <si>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</si>
  <si>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</si>
  <si>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</si>
  <si>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</si>
  <si>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</si>
  <si>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</si>
  <si>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</si>
  <si>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</si>
  <si>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</si>
  <si>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</si>
  <si>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</si>
  <si>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</si>
  <si>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</si>
  <si>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</si>
  <si>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</si>
  <si>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</si>
  <si>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</si>
  <si>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</si>
  <si>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</si>
  <si>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</si>
  <si>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</si>
  <si>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</si>
  <si>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</si>
  <si>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</si>
  <si>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</si>
  <si>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</si>
  <si>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</si>
  <si>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</si>
  <si>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</si>
  <si>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</si>
  <si>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</si>
  <si>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</si>
  <si>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</si>
  <si>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</si>
  <si>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</si>
  <si>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</si>
  <si>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</si>
  <si>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</si>
  <si>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</si>
  <si>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</si>
  <si>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</si>
  <si>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</si>
  <si>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</si>
  <si>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</si>
  <si>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</si>
  <si>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</si>
  <si>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</si>
  <si>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</si>
  <si>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</si>
  <si>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</si>
  <si>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</si>
  <si>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</si>
  <si>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</si>
  <si>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</si>
  <si>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</si>
  <si>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</si>
  <si>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</si>
  <si>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</si>
  <si>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</si>
  <si>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</si>
  <si>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</si>
  <si>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</si>
  <si>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</si>
  <si>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</si>
  <si>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</si>
  <si>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</si>
  <si>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</si>
  <si>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</si>
  <si>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</si>
  <si>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</si>
  <si>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</si>
  <si>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</si>
  <si>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</si>
  <si>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</si>
  <si>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</si>
  <si>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</si>
  <si>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</si>
  <si>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</si>
  <si>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</si>
  <si>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</si>
  <si>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</si>
  <si>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</si>
  <si>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</si>
  <si>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</si>
  <si>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</si>
  <si>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</si>
  <si>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</si>
  <si>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</si>
  <si>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</si>
  <si>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</si>
  <si>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</si>
  <si>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</si>
  <si>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</si>
  <si>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</si>
  <si>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</si>
  <si>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</si>
  <si>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</si>
  <si>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</si>
  <si>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</si>
  <si>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</si>
  <si>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</si>
  <si>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</si>
  <si>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</si>
  <si>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</si>
  <si>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</si>
  <si>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</si>
  <si>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</si>
  <si>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</si>
  <si>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</si>
  <si>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</si>
  <si>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</si>
  <si>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</si>
  <si>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</si>
  <si>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</si>
  <si>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</si>
  <si>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</si>
  <si>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</si>
  <si>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</si>
  <si>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</si>
  <si>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</si>
  <si>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</si>
  <si>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</si>
  <si>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</si>
  <si>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</si>
  <si>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</si>
  <si>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</si>
  <si>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</si>
  <si>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</si>
  <si>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</si>
  <si>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</si>
  <si>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</si>
  <si>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</si>
  <si>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</si>
  <si>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</si>
  <si>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</si>
  <si>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</si>
  <si>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</si>
  <si>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</si>
  <si>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</si>
  <si>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</si>
  <si>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</si>
  <si>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</si>
  <si>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</si>
  <si>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</si>
  <si>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</si>
  <si>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</si>
  <si>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</si>
  <si>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</si>
  <si>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</si>
  <si>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</si>
  <si>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</si>
  <si>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</si>
  <si>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</si>
  <si>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</si>
  <si>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</si>
  <si>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</si>
  <si>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</si>
  <si>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</si>
  <si>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</si>
  <si>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</si>
  <si>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</si>
  <si>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</si>
  <si>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</si>
  <si>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</si>
  <si>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</si>
  <si>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</si>
  <si>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</si>
  <si>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</si>
  <si>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</si>
  <si>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</si>
  <si>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</si>
  <si>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</si>
  <si>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</si>
  <si>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</si>
  <si>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</si>
  <si>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</si>
  <si>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</si>
  <si>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</si>
  <si>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</si>
  <si>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</si>
  <si>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</si>
  <si>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</si>
  <si>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</si>
  <si>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</si>
  <si>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</si>
  <si>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</si>
  <si>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</si>
  <si>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</si>
  <si>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</si>
  <si>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</si>
  <si>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</si>
  <si>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</si>
  <si>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</si>
  <si>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</si>
  <si>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</si>
  <si>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</si>
  <si>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</si>
  <si>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</si>
  <si>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</si>
  <si>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</si>
  <si>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</si>
  <si>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</si>
  <si>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</si>
  <si>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</si>
  <si>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</si>
  <si>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</si>
  <si>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</si>
  <si>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</si>
  <si>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</si>
  <si>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</si>
  <si>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</si>
  <si>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</si>
  <si>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</si>
  <si>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</si>
  <si>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</si>
  <si>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</si>
  <si>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</si>
  <si>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</si>
  <si>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</si>
  <si>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</si>
  <si>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</si>
  <si>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</si>
  <si>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</si>
  <si>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</si>
  <si>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</si>
  <si>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</si>
  <si>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</si>
  <si>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</si>
  <si>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</si>
  <si>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</si>
  <si>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</si>
  <si>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</si>
  <si>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</si>
  <si>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</si>
  <si>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</si>
  <si>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</si>
  <si>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</si>
  <si>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</si>
  <si>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</si>
  <si>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</si>
  <si>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</si>
  <si>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</si>
  <si>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</si>
  <si>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</si>
  <si>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</si>
  <si>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</si>
  <si>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</si>
  <si>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</si>
  <si>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</si>
  <si>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</si>
  <si>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</si>
  <si>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</si>
  <si>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</si>
  <si>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</si>
  <si>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</si>
  <si>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</si>
  <si>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</si>
  <si>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</si>
  <si>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</si>
  <si>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</si>
  <si>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</si>
  <si>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</si>
  <si>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</si>
  <si>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</si>
  <si>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</si>
  <si>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</si>
  <si>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</si>
  <si>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</si>
  <si>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</si>
  <si>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</si>
  <si>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</si>
  <si>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</si>
  <si>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</si>
  <si>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</si>
  <si>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</si>
  <si>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</si>
  <si>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</si>
  <si>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</si>
  <si>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</si>
  <si>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</si>
  <si>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</si>
  <si>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</si>
  <si>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</si>
  <si>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</si>
  <si>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</si>
  <si>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</si>
  <si>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</si>
  <si>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</si>
  <si>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</si>
  <si>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</si>
  <si>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</si>
  <si>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</si>
  <si>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</si>
  <si>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</si>
  <si>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</si>
  <si>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</si>
  <si>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</si>
  <si>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</si>
  <si>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</si>
  <si>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</si>
  <si>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</si>
  <si>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</si>
  <si>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</si>
  <si>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</si>
  <si>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</si>
  <si>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</si>
  <si>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</si>
  <si>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</si>
  <si>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</si>
  <si>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</si>
  <si>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</si>
  <si>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</si>
  <si>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</si>
  <si>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</si>
  <si>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</si>
  <si>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</si>
  <si>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</si>
  <si>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</si>
  <si>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</si>
  <si>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</si>
  <si>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</si>
  <si>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</si>
  <si>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</si>
  <si>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</si>
  <si>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</si>
  <si>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</si>
  <si>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</si>
  <si>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</si>
  <si>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</si>
  <si>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</si>
  <si>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</si>
  <si>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</si>
  <si>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</si>
  <si>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</si>
  <si>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</si>
  <si>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</si>
  <si>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</si>
  <si>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</si>
  <si>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</si>
  <si>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</si>
  <si>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</si>
  <si>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</si>
  <si>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</si>
  <si>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</si>
  <si>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</si>
  <si>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</si>
  <si>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</si>
  <si>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</si>
  <si>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</si>
  <si>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</si>
  <si>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</si>
  <si>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</si>
  <si>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</si>
  <si>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</si>
  <si>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</si>
  <si>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</si>
  <si>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</si>
  <si>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</si>
  <si>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</si>
  <si>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</si>
  <si>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</si>
  <si>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</si>
  <si>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</si>
  <si>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</si>
  <si>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</si>
  <si>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</si>
  <si>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</si>
  <si>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</si>
  <si>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</si>
  <si>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</si>
  <si>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</si>
  <si>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</si>
  <si>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</si>
  <si>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</si>
  <si>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</si>
  <si>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</si>
  <si>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</si>
  <si>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</si>
  <si>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</si>
  <si>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</si>
  <si>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</si>
  <si>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</si>
  <si>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</si>
  <si>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</si>
  <si>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</si>
  <si>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</si>
  <si>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</si>
  <si>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</si>
  <si>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</si>
  <si>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</si>
  <si>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</si>
  <si>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</si>
  <si>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</si>
  <si>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</si>
  <si>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</si>
  <si>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</si>
  <si>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</si>
  <si>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</si>
  <si>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</si>
  <si>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</si>
  <si>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</si>
  <si>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</si>
  <si>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</si>
  <si>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</si>
  <si>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</si>
  <si>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</si>
  <si>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</si>
  <si>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</si>
  <si>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</si>
  <si>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</si>
  <si>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</si>
  <si>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</si>
  <si>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</si>
  <si>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</si>
  <si>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</si>
  <si>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</si>
  <si>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</si>
  <si>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</si>
  <si>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</si>
  <si>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</si>
  <si>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</si>
  <si>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</si>
  <si>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</si>
  <si>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</si>
  <si>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</si>
  <si>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</si>
  <si>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</si>
  <si>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</si>
  <si>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</si>
  <si>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</si>
  <si>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</si>
  <si>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</si>
  <si>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</si>
  <si>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</si>
  <si>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</si>
  <si>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</si>
  <si>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</si>
  <si>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</si>
  <si>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</si>
  <si>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</si>
  <si>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</si>
  <si>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</si>
  <si>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</si>
  <si>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</si>
  <si>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</si>
  <si>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</si>
  <si>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</si>
  <si>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</si>
  <si>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</si>
  <si>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</si>
  <si>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</si>
  <si>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</si>
  <si>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</si>
  <si>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</si>
  <si>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</si>
  <si>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</si>
  <si>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</si>
  <si>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</si>
  <si>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</si>
  <si>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</si>
  <si>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</si>
  <si>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</si>
  <si>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</si>
  <si>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</si>
  <si>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</si>
  <si>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</si>
  <si>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</si>
  <si>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</si>
  <si>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</si>
  <si>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</si>
  <si>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</si>
  <si>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</si>
  <si>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</si>
  <si>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</si>
  <si>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</si>
  <si>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</si>
  <si>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</si>
  <si>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</si>
  <si>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</si>
  <si>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</si>
  <si>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</si>
  <si>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</si>
  <si>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</si>
  <si>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</si>
  <si>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</si>
  <si>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</si>
  <si>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</si>
  <si>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</si>
  <si>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</si>
  <si>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</si>
  <si>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</si>
  <si>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</si>
  <si>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</si>
  <si>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</si>
  <si>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</si>
  <si>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</si>
  <si>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</si>
  <si>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</si>
  <si>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</si>
  <si>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</si>
  <si>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</si>
  <si>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</si>
  <si>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</si>
  <si>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</si>
  <si>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</si>
  <si>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</si>
  <si>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</si>
  <si>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</si>
  <si>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</si>
  <si>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</si>
  <si>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</si>
  <si>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</si>
  <si>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</si>
  <si>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</si>
  <si>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</si>
  <si>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</si>
  <si>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</si>
  <si>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</si>
  <si>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</si>
  <si>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</si>
  <si>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</si>
  <si>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</si>
  <si>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</si>
  <si>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</si>
  <si>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</si>
  <si>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</si>
  <si>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</si>
  <si>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</si>
  <si>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</si>
  <si>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</si>
  <si>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</si>
  <si>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</si>
  <si>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</si>
  <si>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</si>
  <si>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</si>
  <si>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</si>
  <si>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</si>
  <si>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</si>
  <si>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</si>
  <si>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</si>
  <si>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</si>
  <si>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</si>
  <si>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</si>
  <si>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</si>
  <si>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</si>
  <si>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</si>
  <si>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</si>
  <si>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</si>
  <si>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</si>
  <si>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</si>
  <si>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</si>
  <si>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</si>
  <si>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</si>
  <si>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</si>
  <si>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</si>
  <si>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</si>
  <si>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</si>
  <si>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</si>
  <si>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</si>
  <si>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</si>
  <si>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</si>
  <si>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</si>
  <si>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</si>
  <si>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</si>
  <si>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</si>
  <si>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</si>
  <si>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</si>
  <si>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</si>
  <si>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</si>
  <si>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</si>
  <si>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</si>
  <si>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</si>
  <si>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</si>
  <si>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</si>
  <si>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</si>
  <si>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</si>
  <si>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</si>
  <si>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</si>
  <si>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</si>
  <si>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</si>
  <si>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</si>
  <si>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</si>
  <si>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</si>
  <si>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</si>
  <si>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</si>
  <si>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</si>
  <si>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</si>
  <si>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</si>
  <si>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</si>
  <si>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</si>
  <si>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</si>
  <si>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</si>
  <si>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</si>
  <si>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</si>
  <si>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</si>
  <si>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</si>
  <si>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</si>
  <si>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</si>
  <si>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</si>
  <si>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</si>
  <si>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</si>
  <si>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</si>
  <si>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</si>
  <si>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</si>
  <si>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</si>
  <si>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</si>
  <si>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</si>
  <si>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</si>
  <si>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</si>
  <si>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</si>
  <si>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</si>
  <si>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</si>
  <si>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</si>
  <si>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</si>
  <si>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</si>
  <si>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</si>
  <si>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</si>
  <si>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</si>
  <si>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</si>
  <si>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</si>
  <si>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</si>
  <si>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</si>
  <si>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</si>
  <si>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</si>
  <si>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</si>
  <si>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</si>
  <si>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</si>
  <si>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</si>
  <si>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</si>
  <si>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</si>
  <si>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</si>
  <si>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</si>
  <si>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</si>
  <si>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</si>
  <si>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</si>
  <si>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</si>
  <si>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</si>
  <si>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</si>
  <si>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</si>
  <si>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</si>
  <si>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</si>
  <si>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</si>
  <si>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</si>
  <si>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</si>
  <si>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</si>
  <si>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</si>
  <si>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</si>
  <si>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</si>
  <si>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</si>
  <si>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</si>
  <si>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</si>
  <si>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</si>
  <si>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</si>
  <si>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</si>
  <si>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</si>
  <si>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</si>
  <si>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</si>
  <si>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</si>
  <si>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</si>
  <si>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</si>
  <si>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</si>
  <si>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</si>
  <si>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</si>
  <si>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</si>
  <si>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</si>
  <si>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</si>
  <si>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</si>
  <si>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</si>
  <si>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</si>
  <si>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</si>
  <si>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</si>
  <si>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</si>
  <si>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</si>
  <si>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</si>
  <si>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</si>
  <si>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</si>
  <si>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</si>
  <si>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</si>
  <si>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</si>
  <si>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</si>
  <si>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</si>
  <si>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</si>
  <si>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</si>
  <si>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</si>
  <si>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</si>
  <si>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</si>
  <si>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</si>
  <si>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</si>
  <si>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</si>
  <si>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</si>
  <si>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</si>
  <si>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</si>
  <si>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</si>
  <si>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</si>
  <si>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</si>
  <si>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</si>
  <si>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</si>
  <si>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</si>
  <si>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</si>
  <si>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</si>
  <si>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</si>
  <si>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</si>
  <si>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</si>
  <si>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</si>
  <si>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</si>
  <si>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</si>
  <si>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</si>
  <si>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</si>
  <si>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</si>
  <si>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</si>
  <si>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</si>
  <si>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</si>
  <si>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</si>
  <si>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</si>
  <si>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</si>
  <si>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</si>
  <si>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</si>
  <si>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</si>
  <si>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</si>
  <si>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</si>
  <si>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</si>
  <si>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</si>
  <si>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</si>
  <si>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</si>
  <si>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</si>
  <si>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</si>
  <si>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</si>
  <si>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</si>
  <si>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</si>
  <si>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</si>
  <si>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</si>
  <si>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</si>
  <si>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</si>
  <si>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</si>
  <si>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</si>
  <si>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</si>
  <si>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</si>
  <si>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</si>
  <si>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</si>
  <si>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</si>
  <si>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</si>
  <si>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</si>
  <si>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</si>
  <si>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</si>
  <si>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</si>
  <si>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</si>
  <si>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</si>
  <si>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</si>
  <si>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</si>
  <si>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</si>
  <si>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</si>
  <si>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</si>
  <si>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</si>
  <si>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</si>
  <si>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</si>
  <si>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</si>
  <si>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</si>
  <si>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</si>
  <si>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</si>
  <si>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</si>
  <si>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</si>
  <si>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</si>
  <si>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</si>
  <si>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</si>
  <si>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</si>
  <si>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</si>
  <si>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</si>
  <si>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</si>
  <si>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</si>
  <si>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</si>
  <si>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</si>
  <si>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</si>
  <si>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</si>
  <si>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</si>
  <si>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</si>
  <si>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</si>
  <si>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</si>
  <si>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</si>
  <si>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</si>
  <si>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</si>
  <si>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</si>
  <si>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</si>
  <si>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</si>
  <si>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</si>
  <si>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</si>
  <si>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</si>
  <si>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</si>
  <si>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</si>
  <si>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</si>
  <si>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</si>
  <si>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</si>
  <si>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</si>
  <si>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</si>
  <si>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</si>
  <si>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</si>
  <si>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</si>
  <si>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</si>
  <si>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</si>
  <si>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</si>
  <si>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</si>
  <si>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</si>
  <si>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</si>
  <si>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</si>
  <si>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</si>
  <si>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</si>
  <si>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</si>
  <si>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</si>
  <si>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</si>
  <si>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</si>
  <si>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</si>
  <si>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</si>
  <si>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</si>
  <si>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</si>
  <si>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</si>
  <si>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</si>
  <si>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</si>
  <si>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</si>
  <si>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</si>
  <si>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</si>
  <si>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</si>
  <si>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</si>
  <si>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</si>
  <si>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</si>
  <si>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</si>
  <si>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</si>
  <si>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</si>
  <si>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</si>
  <si>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</si>
  <si>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</si>
  <si>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</si>
  <si>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</si>
  <si>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</si>
  <si>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</si>
  <si>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</si>
  <si>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</si>
  <si>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</si>
  <si>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</si>
  <si>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</si>
  <si>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</si>
  <si>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</si>
  <si>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</si>
  <si>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</si>
  <si>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</si>
  <si>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</si>
  <si>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</si>
  <si>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</si>
  <si>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</si>
  <si>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</si>
  <si>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</si>
  <si>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</si>
  <si>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</si>
  <si>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</si>
  <si>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</si>
  <si>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</si>
  <si>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</si>
  <si>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</si>
  <si>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</si>
  <si>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</si>
  <si>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</si>
  <si>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</si>
  <si>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</si>
  <si>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</si>
  <si>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</si>
  <si>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</si>
  <si>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</si>
  <si>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</si>
  <si>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</si>
  <si>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</si>
  <si>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</si>
  <si>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</si>
  <si>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</si>
  <si>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</si>
  <si>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</si>
  <si>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</si>
  <si>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</si>
  <si>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</si>
  <si>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</si>
  <si>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</si>
  <si>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</si>
  <si>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</si>
  <si>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</si>
  <si>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</si>
  <si>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</si>
  <si>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</si>
  <si>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</si>
  <si>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</si>
  <si>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</si>
  <si>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</si>
  <si>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</si>
  <si>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</si>
  <si>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</si>
  <si>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</si>
  <si>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</si>
  <si>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</si>
  <si>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</si>
  <si>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</si>
  <si>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</si>
  <si>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</si>
  <si>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</si>
  <si>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</si>
  <si>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</si>
  <si>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</si>
  <si>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</si>
  <si>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</si>
  <si>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</si>
  <si>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</si>
  <si>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</si>
  <si>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</si>
  <si>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</si>
  <si>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</si>
  <si>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</si>
  <si>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</si>
  <si>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</si>
  <si>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</si>
  <si>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</si>
  <si>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</si>
  <si>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</si>
  <si>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</si>
  <si>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</si>
  <si>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</si>
  <si>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</si>
  <si>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</si>
  <si>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</si>
  <si>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</si>
  <si>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</si>
  <si>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</si>
  <si>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</si>
  <si>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</si>
  <si>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</si>
  <si>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</si>
  <si>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</si>
  <si>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</si>
  <si>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</si>
  <si>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</si>
  <si>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</si>
  <si>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</si>
  <si>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</si>
  <si>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</si>
  <si>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</si>
  <si>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</si>
  <si>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</si>
  <si>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</si>
  <si>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</si>
  <si>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</si>
  <si>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</si>
  <si>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</si>
  <si>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</si>
  <si>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</si>
  <si>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</si>
  <si>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</si>
  <si>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</si>
  <si>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</si>
  <si>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</si>
  <si>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</si>
  <si>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</si>
  <si>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</si>
  <si>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</si>
  <si>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</si>
  <si>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</si>
  <si>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</si>
  <si>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</si>
  <si>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</si>
  <si>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</si>
  <si>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</si>
  <si>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</si>
  <si>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</si>
  <si>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</si>
  <si>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</si>
  <si>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</si>
  <si>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</si>
  <si>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</si>
  <si>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</si>
  <si>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</si>
  <si>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</si>
  <si>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</si>
  <si>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</si>
  <si>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</si>
  <si>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</si>
  <si>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</si>
  <si>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</si>
  <si>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</si>
  <si>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</si>
  <si>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</si>
  <si>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</si>
  <si>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</si>
  <si>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</si>
  <si>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</si>
  <si>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</si>
  <si>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</si>
  <si>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</si>
  <si>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</si>
  <si>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</si>
  <si>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</si>
  <si>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</si>
  <si>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</si>
  <si>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</si>
  <si>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</si>
  <si>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</si>
  <si>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</si>
  <si>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</si>
  <si>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</si>
  <si>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</si>
  <si>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</si>
  <si>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</si>
  <si>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</si>
  <si>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</si>
  <si>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</si>
  <si>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</si>
  <si>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</si>
  <si>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</si>
  <si>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</si>
  <si>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</si>
  <si>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</si>
  <si>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</si>
  <si>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</si>
  <si>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</si>
  <si>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</si>
  <si>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</si>
  <si>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</si>
  <si>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</si>
  <si>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</si>
  <si>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</si>
  <si>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</si>
  <si>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</si>
  <si>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</si>
  <si>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</si>
  <si>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</si>
  <si>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</si>
  <si>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</si>
  <si>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</si>
  <si>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</si>
  <si>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</si>
  <si>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</si>
  <si>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</si>
  <si>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</si>
  <si>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</si>
  <si>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</si>
  <si>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</si>
  <si>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</si>
  <si>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</si>
  <si>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</si>
  <si>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</si>
  <si>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</si>
  <si>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</si>
  <si>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</si>
  <si>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</si>
  <si>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</si>
  <si>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</si>
  <si>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</si>
  <si>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</si>
  <si>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</si>
  <si>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</si>
  <si>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</si>
  <si>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</si>
  <si>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</si>
  <si>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</si>
  <si>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</si>
  <si>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</si>
  <si>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</si>
  <si>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</si>
  <si>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</si>
  <si>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</si>
  <si>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</si>
  <si>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</si>
  <si>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</si>
  <si>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</si>
  <si>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</si>
  <si>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</si>
  <si>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</si>
  <si>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</si>
  <si>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</si>
  <si>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</si>
  <si>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</si>
  <si>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</si>
  <si>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</si>
  <si>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</si>
  <si>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</si>
  <si>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</si>
  <si>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</si>
  <si>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</si>
  <si>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</si>
  <si>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</si>
  <si>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</si>
  <si>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</si>
  <si>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</si>
  <si>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</si>
  <si>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</si>
  <si>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</si>
  <si>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</si>
  <si>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</si>
  <si>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</si>
  <si>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</si>
  <si>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</si>
  <si>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</si>
  <si>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</si>
  <si>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</si>
  <si>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</si>
  <si>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</si>
  <si>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</si>
  <si>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</si>
  <si>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</si>
  <si>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</si>
  <si>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</si>
  <si>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</si>
  <si>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</si>
  <si>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</si>
  <si>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</si>
  <si>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</si>
  <si>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</si>
  <si>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</si>
  <si>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</si>
  <si>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</si>
  <si>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</si>
  <si>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</si>
  <si>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</si>
  <si>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</si>
  <si>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</si>
  <si>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</si>
  <si>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</si>
  <si>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</si>
  <si>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</si>
  <si>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</si>
  <si>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</si>
  <si>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</si>
  <si>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</si>
  <si>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</si>
  <si>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</si>
  <si>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</si>
  <si>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</si>
  <si>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</si>
  <si>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</si>
  <si>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</si>
  <si>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</si>
  <si>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</si>
  <si>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</si>
  <si>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</si>
  <si>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</si>
  <si>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</si>
  <si>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</si>
  <si>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</si>
  <si>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</si>
  <si>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</si>
  <si>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</si>
  <si>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</si>
  <si>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</si>
  <si>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</si>
  <si>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</si>
  <si>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</si>
  <si>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</si>
  <si>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</si>
  <si>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</si>
  <si>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</si>
  <si>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</si>
  <si>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</si>
  <si>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</si>
  <si>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</si>
  <si>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</si>
  <si>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</si>
  <si>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</si>
  <si>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</si>
  <si>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</si>
  <si>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</si>
  <si>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</si>
  <si>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</si>
  <si>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</si>
  <si>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</si>
  <si>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</si>
  <si>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</si>
  <si>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</si>
  <si>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</si>
  <si>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</si>
  <si>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</si>
  <si>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</si>
  <si>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</si>
  <si>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</si>
  <si>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</si>
  <si>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</si>
  <si>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</si>
  <si>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</si>
  <si>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</si>
  <si>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</si>
  <si>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</si>
  <si>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</si>
  <si>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</si>
  <si>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</si>
  <si>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</si>
  <si>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</si>
  <si>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</si>
  <si>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</si>
  <si>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</si>
  <si>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</si>
  <si>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</si>
  <si>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</si>
  <si>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</si>
  <si>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</si>
  <si>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</si>
  <si>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</si>
  <si>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</si>
  <si>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</si>
  <si>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</si>
  <si>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</si>
  <si>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</si>
  <si>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</si>
  <si>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</si>
  <si>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</si>
  <si>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</si>
  <si>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</si>
  <si>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</si>
  <si>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</si>
  <si>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</si>
  <si>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</si>
  <si>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</si>
  <si>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</si>
  <si>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</si>
  <si>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</si>
  <si>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</si>
  <si>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</si>
  <si>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</si>
  <si>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</si>
  <si>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</si>
  <si>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</si>
  <si>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</si>
  <si>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</si>
  <si>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</si>
  <si>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</si>
  <si>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</si>
  <si>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</si>
  <si>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</si>
  <si>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</si>
  <si>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</si>
  <si>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</si>
  <si>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</si>
  <si>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</si>
  <si>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</si>
  <si>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</si>
  <si>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</si>
  <si>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</si>
  <si>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</si>
  <si>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</si>
  <si>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</si>
  <si>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</si>
  <si>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</si>
  <si>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</si>
  <si>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</si>
  <si>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</si>
  <si>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</si>
  <si>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</si>
  <si>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</si>
  <si>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</si>
  <si>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</si>
  <si>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</si>
  <si>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</si>
  <si>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</si>
  <si>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</si>
  <si>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</si>
  <si>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</si>
  <si>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</si>
  <si>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</si>
  <si>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</si>
  <si>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</si>
  <si>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</si>
  <si>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</si>
  <si>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</si>
  <si>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</si>
  <si>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</si>
  <si>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</si>
  <si>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</si>
  <si>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</si>
  <si>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</si>
  <si>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</si>
  <si>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</si>
  <si>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</si>
  <si>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</si>
  <si>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</si>
  <si>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</si>
  <si>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</si>
  <si>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</si>
  <si>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</si>
  <si>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</si>
  <si>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</si>
  <si>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</si>
  <si>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</si>
  <si>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</si>
  <si>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</si>
  <si>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</si>
  <si>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</si>
  <si>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</si>
  <si>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</si>
  <si>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</si>
  <si>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</si>
  <si>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</si>
  <si>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</si>
  <si>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</si>
  <si>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</si>
  <si>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</si>
  <si>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</si>
  <si>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</si>
  <si>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</si>
  <si>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</si>
  <si>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</si>
  <si>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</si>
  <si>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</si>
  <si>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</si>
  <si>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</si>
  <si>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</si>
  <si>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</si>
  <si>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</si>
  <si>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</si>
  <si>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</si>
  <si>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</si>
  <si>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</si>
  <si>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</si>
  <si>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</si>
  <si>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</si>
  <si>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</si>
  <si>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</si>
  <si>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</si>
  <si>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</si>
  <si>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</si>
  <si>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</si>
  <si>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</si>
  <si>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</si>
  <si>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</si>
  <si>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</si>
  <si>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</si>
  <si>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</si>
  <si>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</si>
  <si>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</si>
  <si>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</si>
  <si>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</si>
  <si>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</si>
  <si>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</si>
  <si>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</si>
  <si>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</si>
  <si>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</si>
  <si>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</si>
  <si>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</si>
  <si>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</si>
  <si>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</si>
  <si>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</si>
  <si>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</si>
  <si>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</si>
  <si>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</si>
  <si>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</si>
  <si>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</si>
  <si>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</si>
  <si>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</si>
  <si>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</si>
  <si>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</si>
  <si>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</si>
  <si>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</si>
  <si>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</si>
  <si>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</si>
  <si>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</si>
  <si>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</si>
  <si>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</si>
  <si>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</si>
  <si>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</si>
  <si>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</si>
  <si>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</si>
  <si>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</si>
  <si>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</si>
  <si>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</si>
  <si>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</si>
  <si>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</si>
  <si>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</si>
  <si>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</si>
  <si>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</si>
  <si>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</si>
  <si>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</si>
  <si>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</si>
  <si>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</si>
  <si>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</si>
  <si>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</si>
  <si>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</si>
  <si>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</si>
  <si>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</si>
  <si>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</si>
  <si>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</si>
  <si>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</si>
  <si>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</si>
  <si>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</si>
  <si>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</si>
  <si>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</si>
  <si>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</si>
  <si>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</si>
  <si>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</si>
  <si>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</si>
  <si>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</si>
  <si>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</si>
  <si>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</si>
  <si>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</si>
  <si>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</si>
  <si>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</si>
  <si>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</si>
  <si>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</si>
  <si>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</si>
  <si>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</si>
  <si>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</si>
  <si>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</si>
  <si>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</si>
  <si>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</si>
  <si>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</si>
  <si>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</si>
  <si>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</si>
  <si>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</si>
  <si>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</si>
  <si>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</si>
  <si>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</si>
  <si>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</si>
  <si>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</si>
  <si>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</si>
  <si>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</si>
  <si>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</si>
  <si>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</si>
  <si>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</si>
  <si>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</si>
  <si>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</si>
  <si>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</si>
  <si>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</si>
  <si>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</si>
  <si>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</si>
  <si>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</si>
  <si>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</si>
  <si>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</si>
  <si>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</si>
  <si>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</si>
  <si>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</si>
  <si>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</si>
  <si>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</si>
  <si>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</si>
  <si>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</si>
  <si>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</si>
  <si>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</si>
  <si>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</si>
  <si>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</si>
  <si>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</si>
  <si>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</si>
  <si>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</si>
  <si>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</si>
  <si>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</si>
  <si>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</si>
  <si>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</si>
  <si>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</si>
  <si>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</si>
  <si>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</si>
  <si>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</si>
  <si>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</si>
  <si>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</si>
  <si>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</si>
  <si>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</si>
  <si>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</si>
  <si>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</si>
  <si>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</si>
  <si>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</si>
  <si>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</si>
  <si>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</si>
  <si>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</si>
  <si>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</si>
  <si>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</si>
  <si>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</si>
  <si>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</si>
  <si>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</si>
  <si>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</si>
  <si>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</si>
  <si>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</si>
  <si>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</si>
  <si>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</si>
  <si>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</si>
  <si>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</si>
  <si>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</si>
  <si>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</si>
  <si>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</si>
  <si>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</si>
  <si>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</si>
  <si>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</si>
  <si>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</si>
  <si>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</si>
  <si>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</si>
  <si>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</si>
  <si>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</si>
  <si>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</si>
  <si>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</si>
  <si>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</si>
  <si>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</si>
  <si>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</si>
  <si>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</si>
  <si>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</si>
  <si>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</si>
  <si>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</si>
  <si>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</si>
  <si>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</si>
  <si>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</si>
  <si>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</si>
  <si>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</si>
  <si>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</si>
  <si>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</si>
  <si>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</si>
  <si>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</si>
  <si>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</si>
  <si>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</si>
  <si>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</si>
  <si>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</si>
  <si>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</si>
  <si>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</si>
  <si>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</si>
  <si>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</si>
  <si>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</si>
  <si>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</si>
  <si>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</si>
  <si>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</si>
  <si>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</si>
  <si>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</si>
  <si>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</si>
  <si>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</si>
  <si>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</si>
  <si>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</si>
  <si>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</si>
  <si>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</si>
  <si>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</si>
  <si>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</si>
  <si>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</si>
  <si>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</si>
  <si>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</si>
  <si>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</si>
  <si>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</si>
  <si>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</si>
  <si>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</si>
  <si>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</si>
  <si>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</si>
  <si>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</si>
  <si>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</si>
  <si>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</si>
  <si>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</si>
  <si>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</si>
  <si>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</si>
  <si>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</si>
  <si>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</si>
  <si>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</si>
  <si>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</si>
  <si>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</si>
  <si>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</si>
  <si>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</si>
  <si>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</si>
  <si>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</si>
  <si>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</si>
  <si>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</si>
  <si>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</si>
  <si>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</si>
  <si>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</si>
  <si>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</si>
  <si>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</si>
  <si>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</si>
  <si>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</si>
  <si>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</si>
  <si>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</si>
  <si>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</si>
  <si>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</si>
  <si>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</si>
  <si>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</si>
  <si>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</si>
  <si>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</si>
  <si>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</si>
  <si>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</si>
  <si>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</si>
  <si>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</si>
  <si>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</si>
  <si>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</si>
  <si>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</si>
  <si>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</si>
  <si>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</si>
  <si>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</si>
  <si>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</si>
  <si>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</si>
  <si>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</si>
  <si>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</si>
  <si>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</si>
  <si>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</si>
  <si>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</si>
  <si>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</si>
  <si>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</si>
  <si>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</si>
  <si>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</si>
  <si>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</si>
  <si>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</si>
  <si>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</si>
  <si>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</si>
  <si>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</si>
  <si>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</si>
  <si>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</si>
  <si>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</si>
  <si>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</si>
  <si>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</si>
  <si>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</si>
  <si>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</si>
  <si>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</si>
  <si>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</si>
  <si>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</si>
  <si>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</si>
  <si>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</si>
  <si>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</si>
  <si>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</si>
  <si>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</si>
  <si>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</si>
  <si>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</si>
  <si>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</si>
  <si>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</si>
  <si>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</si>
  <si>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</si>
  <si>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</si>
  <si>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</si>
  <si>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</si>
  <si>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</si>
  <si>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</si>
  <si>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</si>
  <si>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</si>
  <si>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</si>
  <si>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</si>
  <si>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</si>
  <si>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</si>
  <si>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</si>
  <si>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</si>
  <si>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</si>
  <si>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</si>
  <si>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</si>
  <si>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</si>
  <si>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</si>
  <si>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</si>
  <si>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</si>
  <si>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</si>
  <si>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</si>
  <si>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</si>
  <si>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</si>
  <si>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</si>
  <si>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</si>
  <si>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</si>
  <si>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</si>
  <si>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</si>
  <si>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</si>
  <si>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</si>
  <si>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</si>
  <si>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</si>
  <si>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</si>
  <si>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</si>
  <si>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</si>
  <si>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</si>
  <si>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</si>
  <si>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</si>
  <si>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</si>
  <si>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</si>
  <si>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</si>
  <si>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</si>
  <si>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</si>
  <si>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</si>
  <si>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</si>
  <si>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</si>
  <si>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</si>
  <si>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</si>
  <si>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</si>
  <si>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</si>
  <si>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</si>
  <si>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</si>
  <si>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</si>
  <si>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</si>
  <si>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</si>
  <si>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</si>
  <si>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</si>
  <si>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</si>
  <si>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</si>
  <si>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</si>
  <si>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</si>
  <si>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</si>
  <si>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</si>
  <si>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</si>
  <si>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</si>
  <si>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</si>
  <si>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</si>
  <si>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</si>
  <si>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</si>
  <si>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</si>
  <si>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</si>
  <si>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</si>
  <si>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</si>
  <si>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</si>
  <si>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</si>
  <si>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</si>
  <si>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</si>
  <si>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</si>
  <si>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</si>
  <si>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</si>
  <si>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</si>
  <si>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</si>
  <si>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</si>
  <si>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</si>
  <si>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</si>
  <si>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</si>
  <si>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</si>
  <si>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</si>
  <si>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</si>
  <si>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</si>
  <si>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</si>
  <si>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</si>
  <si>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</si>
  <si>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</si>
  <si>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</si>
  <si>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</si>
  <si>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</si>
  <si>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</si>
  <si>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</si>
  <si>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</si>
  <si>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</si>
  <si>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</si>
  <si>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</si>
  <si>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</si>
  <si>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</si>
  <si>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</si>
  <si>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</si>
  <si>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</si>
  <si>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</si>
  <si>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</si>
  <si>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</si>
  <si>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</si>
  <si>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</si>
  <si>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</si>
  <si>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</si>
  <si>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</si>
  <si>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</si>
  <si>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</si>
  <si>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</si>
  <si>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</si>
  <si>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</si>
  <si>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</si>
  <si>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</si>
  <si>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</si>
  <si>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</si>
  <si>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</si>
  <si>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</si>
  <si>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</si>
  <si>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</si>
  <si>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</si>
  <si>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</si>
  <si>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</si>
  <si>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</si>
  <si>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</si>
  <si>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</si>
  <si>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</si>
  <si>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</si>
  <si>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</si>
  <si>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</si>
  <si>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</si>
  <si>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</si>
  <si>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</si>
  <si>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</si>
  <si>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</si>
  <si>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</si>
  <si>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</si>
  <si>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</si>
  <si>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</si>
  <si>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</si>
  <si>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</si>
  <si>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</si>
  <si>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</si>
  <si>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</si>
  <si>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</si>
  <si>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</si>
  <si>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</si>
  <si>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</si>
  <si>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</si>
  <si>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</si>
  <si>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</si>
  <si>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</si>
  <si>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</si>
  <si>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</si>
  <si>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</si>
  <si>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</si>
  <si>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</si>
  <si>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</si>
  <si>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</si>
  <si>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</si>
  <si>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</si>
  <si>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</si>
  <si>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</si>
  <si>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</si>
  <si>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</si>
  <si>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</si>
  <si>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</si>
  <si>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</si>
  <si>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</si>
  <si>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</si>
  <si>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</si>
  <si>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</si>
  <si>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</si>
  <si>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</si>
  <si>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</si>
  <si>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</si>
  <si>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</si>
  <si>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</si>
  <si>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</si>
  <si>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</si>
  <si>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</si>
  <si>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</si>
  <si>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</si>
  <si>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</si>
  <si>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</si>
  <si>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</si>
  <si>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</si>
  <si>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</si>
  <si>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</si>
  <si>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</si>
  <si>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</si>
  <si>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</si>
  <si>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</si>
  <si>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</si>
  <si>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</si>
  <si>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</si>
  <si>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</si>
  <si>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</si>
  <si>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</si>
  <si>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</si>
  <si>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</si>
  <si>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</si>
  <si>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</si>
  <si>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</si>
  <si>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</si>
  <si>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</si>
  <si>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</si>
  <si>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</si>
  <si>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</si>
  <si>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</si>
  <si>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</si>
  <si>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</si>
  <si>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</si>
  <si>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</si>
  <si>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</si>
  <si>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</si>
  <si>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</si>
  <si>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</si>
  <si>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</si>
  <si>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</si>
  <si>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</si>
  <si>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</si>
  <si>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</si>
  <si>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</si>
  <si>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</si>
  <si>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</si>
  <si>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</si>
  <si>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</si>
  <si>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</si>
  <si>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</si>
  <si>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</si>
  <si>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</si>
  <si>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</si>
  <si>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</si>
  <si>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</si>
  <si>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</si>
  <si>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</si>
  <si>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</si>
  <si>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</si>
  <si>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</si>
  <si>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</si>
  <si>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</si>
  <si>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</si>
  <si>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</si>
  <si>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</si>
  <si>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</si>
  <si>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</si>
  <si>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</si>
  <si>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</si>
  <si>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</si>
  <si>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</si>
  <si>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</si>
  <si>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</si>
  <si>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</si>
  <si>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</si>
  <si>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</si>
  <si>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</si>
  <si>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</si>
  <si>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</si>
  <si>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</si>
  <si>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</si>
  <si>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</si>
  <si>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</si>
  <si>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</si>
  <si>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</si>
  <si>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</si>
  <si>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</si>
  <si>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</si>
  <si>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</si>
  <si>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</si>
  <si>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</si>
  <si>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</si>
  <si>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</si>
  <si>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</si>
  <si>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</si>
  <si>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</si>
  <si>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</si>
  <si>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</si>
  <si>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</si>
  <si>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</si>
  <si>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</si>
  <si>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</si>
  <si>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</si>
  <si>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</si>
  <si>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</si>
  <si>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</si>
  <si>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</si>
  <si>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</si>
  <si>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</si>
  <si>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</si>
  <si>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</si>
  <si>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</si>
  <si>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</si>
  <si>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</si>
  <si>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</si>
  <si>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</si>
  <si>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</si>
  <si>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</si>
  <si>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</si>
  <si>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</si>
  <si>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</si>
  <si>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</si>
  <si>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</si>
  <si>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</si>
  <si>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</si>
  <si>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</si>
  <si>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</si>
  <si>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</si>
  <si>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</si>
  <si>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</si>
  <si>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</si>
  <si>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</si>
  <si>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</si>
  <si>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</si>
  <si>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</si>
  <si>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</si>
  <si>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</si>
  <si>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</si>
  <si>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</si>
  <si>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</si>
  <si>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</si>
  <si>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</si>
  <si>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</si>
  <si>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</si>
  <si>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</si>
  <si>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</si>
  <si>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</si>
  <si>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</si>
  <si>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</si>
  <si>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</si>
  <si>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</si>
  <si>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</si>
  <si>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</si>
  <si>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</si>
  <si>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</si>
  <si>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</si>
  <si>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</si>
  <si>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</si>
  <si>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</si>
  <si>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</si>
  <si>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</si>
  <si>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</si>
  <si>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</si>
  <si>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</si>
  <si>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</si>
  <si>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</si>
  <si>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</si>
  <si>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</si>
  <si>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</si>
  <si>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</si>
  <si>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</si>
  <si>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</si>
  <si>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</si>
  <si>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</si>
  <si>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</si>
  <si>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</si>
  <si>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</si>
  <si>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</si>
  <si>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</si>
  <si>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</si>
  <si>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</si>
  <si>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</si>
  <si>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</si>
  <si>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</si>
  <si>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</si>
  <si>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</si>
  <si>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</si>
  <si>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</si>
  <si>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</si>
  <si>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</si>
  <si>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</si>
  <si>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</si>
  <si>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</si>
  <si>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</si>
  <si>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</si>
  <si>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</si>
  <si>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</si>
  <si>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</si>
  <si>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</si>
  <si>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</si>
  <si>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</si>
  <si>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</si>
  <si>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</si>
  <si>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</si>
  <si>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</si>
  <si>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</si>
  <si>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</si>
  <si>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</si>
  <si>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</si>
  <si>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</si>
  <si>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</si>
  <si>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</si>
  <si>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</si>
  <si>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</si>
  <si>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</si>
  <si>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</si>
  <si>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</si>
  <si>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</si>
  <si>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</si>
  <si>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</si>
  <si>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</si>
  <si>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</si>
  <si>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</si>
  <si>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</si>
  <si>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</si>
  <si>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</si>
  <si>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</si>
  <si>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</si>
  <si>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</si>
  <si>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</si>
  <si>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</si>
  <si>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</si>
  <si>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</si>
  <si>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</si>
  <si>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</si>
  <si>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</si>
  <si>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</si>
  <si>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</si>
  <si>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</si>
  <si>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</si>
  <si>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</si>
  <si>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</si>
  <si>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</si>
  <si>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</si>
  <si>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</si>
  <si>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</si>
  <si>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</si>
  <si>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</si>
  <si>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</si>
  <si>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</si>
  <si>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</si>
  <si>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</si>
  <si>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</si>
  <si>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</si>
  <si>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</si>
  <si>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</si>
  <si>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</si>
  <si>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</si>
  <si>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</si>
  <si>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</si>
  <si>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</si>
  <si>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</si>
  <si>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</si>
  <si>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</si>
  <si>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</si>
  <si>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</si>
  <si>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</si>
  <si>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</si>
  <si>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</si>
  <si>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</si>
  <si>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</si>
  <si>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</si>
  <si>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</si>
  <si>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</si>
  <si>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</si>
  <si>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</si>
  <si>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</si>
  <si>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</si>
  <si>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</si>
  <si>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</si>
  <si>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</si>
  <si>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</si>
  <si>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</si>
  <si>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</si>
  <si>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</si>
  <si>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</si>
  <si>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</si>
  <si>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</si>
  <si>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</si>
  <si>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</si>
  <si>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</si>
  <si>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</si>
  <si>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</si>
  <si>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</si>
  <si>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</si>
  <si>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</si>
  <si>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</si>
  <si>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</si>
  <si>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</si>
  <si>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</si>
  <si>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</si>
  <si>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</si>
  <si>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</si>
  <si>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</si>
  <si>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</si>
  <si>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</si>
  <si>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</si>
  <si>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</si>
  <si>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</si>
  <si>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</si>
  <si>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</si>
  <si>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</si>
  <si>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</si>
  <si>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</si>
  <si>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</si>
  <si>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</si>
  <si>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</si>
  <si>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</si>
  <si>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</si>
  <si>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</si>
  <si>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</si>
  <si>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</si>
  <si>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</si>
  <si>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</si>
  <si>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</si>
  <si>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</si>
  <si>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</si>
  <si>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</si>
  <si>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</si>
  <si>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</si>
  <si>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</si>
  <si>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</si>
  <si>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</si>
  <si>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</si>
  <si>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</si>
  <si>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</si>
  <si>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</si>
  <si>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</si>
  <si>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</si>
  <si>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</si>
  <si>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</si>
  <si>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</si>
  <si>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</si>
  <si>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</si>
  <si>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</si>
  <si>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</si>
  <si>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</si>
  <si>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</si>
  <si>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</si>
  <si>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</si>
  <si>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</si>
  <si>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</si>
  <si>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</si>
  <si>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</si>
  <si>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</si>
  <si>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</si>
  <si>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</si>
  <si>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</si>
  <si>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</si>
  <si>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</si>
  <si>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</si>
  <si>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</si>
  <si>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</si>
  <si>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</si>
  <si>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</si>
  <si>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</si>
  <si>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</si>
  <si>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</si>
  <si>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</si>
  <si>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</si>
  <si>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</si>
  <si>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</si>
  <si>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</si>
  <si>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</si>
  <si>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</si>
  <si>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</si>
  <si>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</si>
  <si>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</si>
  <si>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</si>
  <si>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</si>
  <si>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</si>
  <si>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</si>
  <si>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</si>
  <si>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</si>
  <si>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</si>
  <si>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</si>
  <si>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</si>
  <si>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</si>
  <si>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</si>
  <si>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</si>
  <si>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</si>
  <si>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</si>
  <si>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</si>
  <si>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</si>
  <si>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</si>
  <si>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</si>
  <si>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</si>
  <si>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</si>
  <si>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</si>
  <si>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</si>
  <si>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</si>
  <si>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</si>
  <si>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</si>
  <si>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</si>
  <si>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</si>
  <si>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</si>
  <si>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</si>
  <si>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</si>
  <si>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</si>
  <si>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</si>
  <si>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</si>
  <si>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</si>
  <si>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</si>
  <si>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</si>
  <si>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</si>
  <si>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</si>
  <si>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</si>
  <si>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</si>
  <si>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</si>
  <si>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</si>
  <si>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</si>
  <si>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</si>
  <si>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</si>
  <si>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</si>
  <si>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</si>
  <si>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</si>
  <si>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</si>
  <si>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</si>
  <si>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</si>
  <si>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</si>
  <si>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</si>
  <si>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</si>
  <si>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</si>
  <si>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</si>
  <si>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</si>
  <si>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</si>
  <si>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</si>
  <si>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</si>
  <si>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</si>
  <si>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</si>
  <si>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</si>
  <si>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</si>
  <si>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</si>
  <si>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</si>
  <si>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</si>
  <si>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</si>
  <si>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</si>
  <si>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</si>
  <si>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</si>
  <si>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</si>
  <si>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</si>
  <si>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</si>
  <si>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</si>
  <si>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</si>
  <si>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</si>
  <si>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</si>
  <si>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</si>
  <si>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</si>
  <si>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</si>
  <si>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</si>
  <si>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</si>
  <si>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</si>
  <si>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</si>
  <si>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</si>
  <si>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</si>
  <si>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</si>
  <si>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</si>
  <si>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</si>
  <si>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</si>
  <si>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</si>
  <si>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</si>
  <si>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</si>
  <si>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</si>
  <si>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</si>
  <si>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</si>
  <si>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</si>
  <si>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</si>
  <si>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</si>
  <si>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</si>
  <si>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</si>
  <si>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</si>
  <si>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</si>
  <si>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</si>
  <si>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</si>
  <si>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</si>
  <si>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</si>
  <si>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</si>
  <si>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</si>
  <si>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</si>
  <si>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</si>
  <si>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</si>
  <si>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</si>
  <si>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</si>
  <si>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</si>
  <si>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</si>
  <si>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</si>
  <si>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</si>
  <si>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</si>
  <si>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</si>
  <si>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</si>
  <si>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</si>
  <si>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</si>
  <si>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</si>
  <si>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</si>
  <si>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</si>
  <si>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</si>
  <si>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</si>
  <si>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</si>
  <si>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</si>
  <si>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</si>
  <si>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</si>
  <si>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</si>
  <si>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</si>
  <si>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</si>
  <si>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</si>
  <si>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</si>
  <si>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</si>
  <si>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</si>
  <si>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</si>
  <si>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</si>
  <si>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</si>
  <si>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</si>
  <si>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</si>
  <si>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</si>
  <si>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</si>
  <si>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</si>
  <si>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</si>
  <si>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</si>
  <si>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</si>
  <si>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</si>
  <si>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</si>
  <si>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</si>
  <si>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</si>
  <si>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</si>
  <si>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</si>
  <si>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</si>
  <si>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</si>
  <si>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</si>
  <si>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</si>
  <si>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</si>
  <si>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</si>
  <si>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</si>
  <si>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</si>
  <si>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</si>
  <si>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</si>
  <si>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</si>
  <si>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</si>
  <si>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</si>
  <si>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</si>
  <si>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</si>
  <si>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</si>
  <si>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</si>
  <si>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</si>
  <si>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</si>
  <si>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</si>
  <si>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</si>
  <si>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</si>
  <si>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</si>
  <si>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</si>
  <si>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</si>
  <si>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</si>
  <si>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</si>
  <si>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</si>
  <si>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</si>
  <si>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</si>
  <si>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</si>
  <si>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</si>
  <si>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</si>
  <si>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</si>
  <si>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</si>
  <si>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</si>
  <si>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</si>
  <si>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</si>
  <si>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</si>
  <si>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</si>
  <si>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</si>
  <si>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</si>
  <si>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</si>
  <si>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</si>
  <si>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</si>
  <si>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</si>
  <si>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</si>
  <si>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</si>
  <si>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</si>
  <si>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</si>
  <si>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</si>
  <si>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</si>
  <si>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</si>
  <si>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</si>
  <si>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</si>
  <si>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</si>
  <si>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</si>
  <si>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</si>
  <si>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</si>
  <si>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</si>
  <si>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</si>
  <si>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</si>
  <si>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</si>
  <si>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</si>
  <si>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</si>
  <si>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</si>
  <si>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</si>
  <si>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</si>
  <si>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</si>
  <si>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</si>
  <si>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</si>
  <si>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</si>
  <si>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</si>
  <si>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</si>
  <si>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</si>
  <si>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</si>
  <si>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</si>
  <si>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</si>
  <si>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</si>
  <si>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</si>
  <si>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</si>
  <si>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</si>
  <si>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</si>
  <si>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</si>
  <si>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</si>
  <si>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</si>
  <si>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</si>
  <si>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</si>
  <si>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</si>
  <si>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</si>
  <si>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</si>
  <si>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</si>
  <si>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</si>
  <si>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</si>
  <si>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</si>
  <si>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</si>
  <si>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</si>
  <si>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</si>
  <si>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</si>
  <si>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</si>
  <si>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</si>
  <si>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</si>
  <si>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</si>
  <si>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</si>
  <si>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</si>
  <si>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</si>
  <si>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</si>
  <si>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</si>
  <si>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</si>
  <si>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</si>
  <si>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</si>
  <si>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</si>
  <si>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</si>
  <si>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</si>
  <si>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</si>
  <si>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</si>
  <si>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</si>
  <si>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</si>
  <si>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</si>
  <si>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</si>
  <si>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</si>
  <si>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</si>
  <si>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</si>
  <si>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</si>
  <si>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</si>
  <si>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</si>
  <si>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</si>
  <si>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</si>
  <si>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</si>
  <si>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</si>
  <si>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</si>
  <si>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</si>
  <si>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</si>
  <si>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</si>
  <si>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</si>
  <si>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</si>
  <si>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</si>
  <si>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</si>
  <si>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</si>
  <si>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</si>
  <si>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</si>
  <si>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</si>
  <si>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</si>
  <si>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</si>
  <si>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</si>
  <si>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</si>
  <si>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</si>
  <si>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</si>
  <si>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</si>
  <si>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</si>
  <si>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</si>
  <si>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</si>
  <si>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</si>
  <si>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</si>
  <si>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</si>
  <si>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</si>
  <si>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</si>
  <si>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</si>
  <si>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</si>
  <si>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</si>
  <si>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</si>
  <si>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</si>
  <si>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</si>
  <si>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</si>
  <si>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</si>
  <si>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</si>
  <si>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</si>
  <si>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</si>
  <si>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</si>
  <si>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</si>
  <si>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</si>
  <si>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</si>
  <si>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</si>
  <si>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</si>
  <si>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</si>
  <si>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</si>
  <si>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</si>
  <si>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</si>
  <si>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</si>
  <si>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</si>
  <si>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</si>
  <si>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</si>
  <si>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</si>
  <si>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</si>
  <si>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</si>
  <si>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</si>
  <si>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</si>
  <si>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</si>
  <si>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</si>
  <si>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</si>
  <si>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</si>
  <si>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</si>
  <si>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</si>
  <si>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</si>
  <si>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</si>
  <si>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</si>
  <si>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</si>
  <si>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</si>
  <si>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</si>
  <si>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</si>
  <si>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</si>
  <si>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</si>
  <si>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</si>
  <si>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</si>
  <si>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</si>
  <si>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</si>
  <si>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</si>
  <si>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</si>
  <si>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</si>
  <si>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</si>
  <si>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</si>
  <si>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</si>
  <si>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</si>
  <si>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</si>
  <si>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</si>
  <si>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</si>
  <si>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</si>
  <si>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</si>
  <si>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</si>
  <si>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</si>
  <si>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</si>
  <si>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</si>
  <si>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</si>
  <si>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</si>
  <si>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</si>
  <si>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</si>
  <si>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</si>
  <si>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</si>
  <si>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</si>
  <si>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</si>
  <si>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</si>
  <si>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</si>
  <si>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</si>
  <si>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</si>
  <si>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</si>
  <si>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</si>
  <si>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</si>
  <si>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</si>
  <si>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</si>
  <si>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</si>
  <si>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</si>
  <si>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</si>
  <si>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</si>
  <si>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</si>
  <si>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</si>
  <si>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</si>
  <si>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</si>
  <si>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</si>
  <si>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</si>
  <si>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</si>
  <si>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</si>
  <si>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</si>
  <si>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</si>
  <si>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</si>
  <si>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</si>
  <si>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</si>
  <si>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</si>
  <si>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</si>
  <si>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</si>
  <si>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</si>
  <si>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</si>
  <si>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</si>
  <si>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</si>
  <si>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</si>
  <si>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</si>
  <si>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</si>
  <si>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</si>
  <si>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</si>
  <si>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</si>
  <si>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</si>
  <si>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</si>
  <si>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</si>
  <si>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</si>
  <si>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</si>
  <si>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</si>
  <si>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</si>
  <si>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</si>
  <si>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</si>
  <si>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</si>
  <si>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</si>
  <si>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</si>
  <si>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</si>
  <si>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</si>
  <si>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</si>
  <si>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</si>
  <si>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</si>
  <si>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</si>
  <si>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</si>
  <si>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</si>
  <si>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</si>
  <si>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</si>
  <si>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</si>
  <si>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</si>
  <si>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</si>
  <si>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</si>
  <si>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</si>
  <si>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</si>
  <si>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</si>
  <si>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</si>
  <si>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</si>
  <si>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</si>
  <si>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</si>
  <si>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</si>
  <si>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</si>
  <si>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</si>
  <si>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</si>
  <si>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</si>
  <si>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</si>
  <si>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</si>
  <si>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</si>
  <si>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</si>
  <si>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</si>
  <si>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</si>
  <si>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</si>
  <si>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</si>
  <si>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</si>
  <si>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</si>
  <si>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</si>
  <si>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</si>
  <si>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</si>
  <si>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</si>
  <si>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</si>
  <si>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</si>
  <si>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</si>
  <si>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</si>
  <si>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</si>
  <si>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</si>
  <si>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</si>
  <si>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</si>
  <si>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</si>
  <si>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</si>
  <si>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</si>
  <si>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</si>
  <si>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</si>
  <si>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</si>
  <si>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</si>
  <si>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</si>
  <si>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</si>
  <si>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</si>
  <si>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</si>
  <si>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</si>
  <si>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</si>
  <si>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</si>
  <si>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</si>
  <si>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</si>
  <si>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</si>
  <si>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</si>
  <si>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</si>
  <si>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</si>
  <si>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</si>
  <si>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</si>
  <si>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</si>
  <si>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</si>
  <si>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</si>
  <si>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</si>
  <si>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</si>
  <si>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</si>
  <si>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</si>
  <si>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</si>
  <si>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</si>
  <si>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</si>
  <si>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</si>
  <si>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</si>
  <si>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</si>
  <si>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</si>
  <si>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</si>
  <si>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</si>
  <si>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</si>
  <si>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</si>
  <si>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</si>
  <si>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</si>
  <si>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</si>
  <si>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</si>
  <si>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</si>
  <si>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</si>
  <si>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</si>
  <si>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</si>
  <si>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</si>
  <si>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</si>
  <si>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</si>
  <si>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</si>
  <si>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</si>
  <si>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</si>
  <si>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</si>
  <si>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</si>
  <si>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</si>
  <si>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</si>
  <si>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</si>
  <si>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</si>
  <si>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</si>
  <si>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</si>
  <si>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</si>
  <si>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</si>
  <si>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</si>
  <si>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</si>
  <si>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</si>
  <si>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</si>
  <si>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</si>
  <si>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</si>
  <si>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</si>
  <si>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</si>
  <si>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</si>
  <si>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</si>
  <si>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</si>
  <si>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</si>
  <si>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</si>
  <si>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</si>
  <si>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</si>
  <si>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</si>
  <si>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</si>
  <si>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</si>
  <si>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</si>
  <si>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</si>
  <si>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</si>
  <si>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</si>
  <si>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</si>
  <si>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</si>
  <si>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</si>
  <si>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</si>
  <si>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</si>
  <si>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</si>
  <si>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</si>
  <si>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</si>
  <si>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</si>
  <si>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</si>
  <si>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</si>
  <si>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</si>
  <si>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</si>
  <si>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</si>
  <si>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</si>
  <si>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</si>
  <si>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</si>
  <si>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</si>
  <si>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</si>
  <si>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</si>
  <si>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</si>
  <si>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</si>
  <si>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</si>
  <si>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</si>
  <si>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</si>
  <si>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</si>
  <si>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</si>
  <si>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</si>
  <si>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</si>
  <si>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</si>
  <si>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</si>
  <si>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</si>
  <si>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</si>
  <si>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</si>
  <si>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</si>
  <si>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</si>
  <si>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</si>
  <si>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</si>
  <si>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</si>
  <si>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</si>
  <si>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</si>
  <si>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</si>
  <si>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</si>
  <si>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</si>
  <si>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</si>
  <si>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</si>
  <si>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</si>
  <si>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</si>
  <si>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</si>
  <si>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</si>
  <si>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</si>
  <si>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</si>
  <si>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</si>
  <si>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</si>
  <si>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</si>
  <si>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</si>
  <si>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</si>
  <si>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</si>
  <si>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</si>
  <si>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</si>
  <si>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</si>
  <si>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</si>
  <si>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</si>
  <si>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</si>
  <si>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</si>
  <si>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</si>
  <si>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</si>
  <si>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</si>
  <si>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</si>
  <si>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</si>
  <si>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</si>
  <si>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</si>
  <si>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</si>
  <si>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</si>
  <si>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</si>
  <si>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</si>
  <si>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</si>
  <si>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</si>
  <si>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</si>
  <si>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</si>
  <si>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</si>
  <si>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</si>
  <si>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</si>
  <si>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</si>
  <si>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</si>
  <si>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</si>
  <si>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</si>
  <si>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</si>
  <si>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</si>
  <si>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</si>
  <si>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</si>
  <si>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</si>
  <si>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</si>
  <si>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</si>
  <si>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</si>
  <si>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</si>
  <si>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</si>
  <si>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</si>
  <si>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</si>
  <si>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</si>
  <si>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</si>
  <si>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</si>
  <si>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</si>
  <si>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</si>
  <si>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</si>
  <si>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</si>
  <si>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</si>
  <si>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</si>
  <si>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</si>
  <si>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</si>
  <si>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</si>
  <si>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</si>
  <si>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</si>
  <si>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</si>
  <si>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</si>
  <si>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</si>
  <si>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</si>
  <si>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</si>
  <si>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</si>
  <si>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</si>
  <si>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</si>
  <si>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</si>
  <si>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</si>
  <si>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</si>
  <si>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</si>
  <si>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</si>
  <si>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</si>
  <si>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</si>
  <si>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</si>
  <si>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</si>
  <si>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</si>
  <si>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</si>
  <si>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</si>
  <si>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</si>
  <si>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</si>
  <si>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</si>
  <si>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</si>
  <si>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</si>
  <si>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</si>
  <si>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</si>
  <si>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</si>
  <si>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</si>
  <si>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</si>
  <si>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</si>
  <si>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</si>
  <si>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</si>
  <si>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</si>
  <si>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</si>
  <si>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</si>
  <si>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</si>
  <si>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</si>
  <si>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</si>
  <si>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</si>
  <si>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</si>
  <si>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</si>
  <si>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</si>
  <si>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</si>
  <si>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</si>
  <si>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</si>
  <si>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</si>
  <si>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</si>
  <si>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</si>
  <si>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</si>
  <si>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</si>
  <si>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</si>
  <si>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</si>
  <si>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</si>
  <si>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</si>
  <si>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</si>
  <si>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</si>
  <si>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</si>
  <si>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</si>
  <si>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</si>
  <si>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</si>
  <si>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</si>
  <si>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</si>
  <si>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</si>
  <si>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</si>
  <si>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</si>
  <si>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</si>
  <si>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</si>
  <si>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</si>
  <si>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</si>
  <si>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</si>
  <si>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</si>
  <si>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</si>
  <si>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</si>
  <si>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</si>
  <si>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</si>
  <si>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</si>
  <si>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</si>
  <si>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</si>
  <si>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</si>
  <si>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</si>
  <si>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</si>
  <si>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</si>
  <si>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</si>
  <si>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</si>
  <si>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</si>
  <si>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</si>
  <si>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</si>
  <si>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</si>
  <si>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</si>
  <si>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</si>
  <si>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</si>
  <si>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</si>
  <si>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</si>
  <si>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</si>
  <si>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</si>
  <si>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</si>
  <si>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</si>
  <si>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</si>
  <si>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</si>
  <si>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</si>
  <si>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</si>
  <si>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</si>
  <si>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</si>
  <si>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</si>
  <si>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</si>
  <si>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</si>
  <si>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</si>
  <si>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</si>
  <si>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</si>
  <si>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</si>
  <si>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</si>
  <si>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</si>
  <si>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</si>
  <si>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</si>
  <si>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</si>
  <si>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</si>
  <si>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</si>
  <si>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</si>
  <si>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</si>
  <si>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</si>
  <si>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</si>
  <si>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</si>
  <si>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</si>
  <si>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</si>
  <si>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</si>
  <si>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</si>
  <si>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</si>
  <si>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</si>
  <si>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</si>
  <si>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</si>
  <si>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</si>
  <si>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</si>
  <si>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</si>
  <si>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</si>
  <si>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</si>
  <si>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</si>
  <si>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</si>
  <si>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</si>
  <si>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</si>
  <si>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</si>
  <si>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</si>
  <si>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</si>
  <si>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</si>
  <si>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</si>
  <si>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</si>
  <si>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</si>
  <si>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</si>
  <si>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</si>
  <si>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</si>
  <si>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</si>
  <si>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</si>
  <si>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</si>
  <si>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</si>
  <si>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</si>
  <si>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</si>
  <si>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</si>
  <si>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</si>
  <si>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</si>
  <si>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</si>
  <si>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</si>
  <si>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</si>
  <si>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</si>
  <si>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</si>
  <si>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</si>
  <si>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</si>
  <si>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</si>
  <si>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</si>
  <si>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</si>
  <si>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</si>
  <si>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</si>
  <si>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</si>
  <si>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</si>
  <si>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</si>
  <si>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</si>
  <si>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</si>
  <si>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</si>
  <si>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</si>
  <si>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</si>
  <si>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</si>
  <si>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</si>
  <si>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</si>
  <si>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</si>
  <si>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</si>
  <si>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</si>
  <si>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</si>
  <si>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</si>
  <si>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</si>
  <si>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</si>
  <si>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</si>
  <si>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</si>
  <si>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</si>
  <si>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</si>
  <si>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</si>
  <si>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</si>
  <si>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</si>
  <si>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</si>
  <si>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</si>
  <si>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</si>
  <si>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</si>
  <si>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</si>
  <si>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</si>
  <si>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</si>
  <si>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</si>
  <si>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</si>
  <si>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</si>
  <si>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</si>
  <si>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</si>
  <si>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</si>
  <si>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</si>
  <si>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</si>
  <si>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</si>
  <si>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</si>
  <si>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</si>
  <si>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</si>
  <si>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</si>
  <si>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</si>
  <si>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</si>
  <si>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</si>
  <si>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</si>
  <si>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</si>
  <si>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</si>
  <si>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</si>
  <si>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</si>
  <si>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</si>
  <si>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</si>
  <si>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</si>
  <si>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</si>
  <si>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</si>
  <si>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</si>
  <si>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</si>
  <si>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</si>
  <si>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</si>
  <si>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</si>
  <si>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</si>
  <si>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</si>
  <si>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</si>
  <si>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</si>
  <si>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</si>
  <si>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</si>
  <si>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</si>
  <si>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</si>
  <si>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</si>
  <si>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</si>
  <si>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</si>
  <si>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</si>
  <si>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</si>
  <si>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</si>
  <si>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</si>
  <si>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</si>
  <si>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</si>
  <si>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</si>
  <si>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</si>
  <si>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</si>
  <si>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</si>
  <si>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</si>
  <si>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</si>
  <si>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</si>
  <si>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</si>
  <si>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</si>
  <si>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</si>
  <si>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</si>
  <si>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</si>
  <si>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</si>
  <si>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</si>
  <si>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</si>
  <si>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</si>
  <si>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</si>
  <si>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</si>
  <si>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</si>
  <si>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</si>
  <si>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</si>
  <si>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</si>
  <si>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</si>
  <si>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</si>
  <si>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</si>
  <si>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</si>
  <si>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</si>
  <si>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</si>
  <si>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</si>
  <si>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</si>
  <si>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</si>
  <si>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</si>
  <si>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</si>
  <si>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</si>
  <si>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</si>
  <si>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</si>
  <si>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</si>
  <si>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</si>
  <si>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</si>
  <si>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</si>
  <si>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</si>
  <si>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</si>
  <si>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</si>
  <si>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</si>
  <si>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</si>
  <si>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</si>
  <si>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</si>
  <si>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</si>
  <si>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</si>
  <si>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</si>
  <si>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</si>
  <si>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</si>
  <si>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</si>
  <si>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</si>
  <si>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</si>
  <si>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</si>
  <si>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</si>
  <si>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</si>
  <si>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</si>
  <si>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</si>
  <si>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</si>
  <si>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</si>
  <si>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</si>
  <si>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</si>
  <si>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</si>
  <si>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</si>
  <si>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</si>
  <si>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</si>
  <si>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</si>
  <si>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</si>
  <si>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</si>
  <si>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</si>
  <si>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</si>
  <si>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</si>
  <si>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</si>
  <si>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</si>
  <si>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</si>
  <si>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</si>
  <si>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</si>
  <si>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</si>
  <si>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</si>
  <si>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</si>
  <si>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</si>
  <si>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</si>
  <si>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</si>
  <si>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</si>
  <si>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</si>
  <si>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</si>
  <si>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</si>
  <si>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</si>
  <si>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</si>
  <si>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</si>
  <si>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</si>
  <si>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</si>
  <si>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</si>
  <si>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</si>
  <si>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</si>
  <si>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</si>
  <si>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</si>
  <si>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</si>
  <si>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</si>
  <si>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</si>
  <si>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</si>
  <si>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</si>
  <si>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</si>
  <si>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</si>
  <si>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</si>
  <si>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</si>
  <si>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</si>
  <si>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</si>
  <si>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</si>
  <si>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</si>
  <si>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</si>
  <si>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</si>
  <si>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</si>
  <si>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</si>
  <si>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</si>
  <si>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</si>
  <si>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</si>
  <si>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</si>
  <si>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</si>
  <si>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</si>
  <si>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</si>
  <si>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</si>
  <si>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</si>
  <si>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</si>
  <si>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</si>
  <si>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</si>
  <si>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</si>
  <si>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</si>
  <si>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</si>
  <si>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</si>
  <si>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</si>
  <si>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</si>
  <si>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</si>
  <si>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</si>
  <si>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</si>
  <si>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</si>
  <si>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</si>
  <si>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</si>
  <si>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</si>
  <si>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</si>
  <si>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</si>
  <si>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</si>
  <si>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</si>
  <si>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</si>
  <si>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</si>
  <si>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</si>
  <si>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</si>
  <si>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</si>
  <si>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</si>
  <si>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</si>
  <si>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</si>
  <si>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</si>
  <si>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</si>
  <si>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</si>
  <si>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</si>
  <si>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</si>
  <si>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</si>
  <si>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</si>
  <si>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</si>
  <si>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</si>
  <si>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</si>
  <si>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</si>
  <si>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</si>
  <si>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</si>
  <si>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</si>
  <si>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</si>
  <si>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</si>
  <si>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</si>
  <si>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</si>
  <si>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</si>
  <si>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</si>
  <si>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</si>
  <si>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</si>
  <si>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</si>
  <si>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</si>
  <si>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</si>
  <si>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</si>
  <si>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</si>
  <si>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</si>
  <si>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</si>
  <si>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</si>
  <si>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</si>
  <si>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</si>
  <si>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</si>
  <si>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</si>
  <si>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</si>
  <si>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</si>
  <si>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</si>
  <si>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</si>
  <si>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</si>
  <si>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</si>
  <si>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</si>
  <si>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</si>
  <si>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</si>
  <si>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</si>
  <si>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</si>
  <si>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</si>
  <si>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</si>
  <si>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</si>
  <si>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</si>
  <si>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</si>
  <si>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</si>
  <si>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</si>
  <si>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</si>
  <si>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</si>
  <si>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</si>
  <si>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</si>
  <si>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</si>
  <si>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</si>
  <si>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</si>
  <si>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</si>
  <si>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</si>
  <si>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</si>
  <si>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</si>
  <si>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</si>
  <si>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</si>
  <si>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</si>
  <si>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</si>
  <si>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</si>
  <si>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</si>
  <si>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</si>
  <si>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</si>
  <si>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</si>
  <si>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</si>
  <si>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</si>
  <si>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</si>
  <si>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</si>
  <si>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</si>
  <si>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</si>
  <si>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</si>
  <si>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</si>
  <si>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</si>
  <si>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</si>
  <si>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</si>
  <si>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</si>
  <si>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</si>
  <si>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</si>
  <si>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</si>
  <si>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</si>
  <si>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</si>
  <si>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</si>
  <si>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</si>
  <si>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</si>
  <si>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</si>
  <si>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</si>
  <si>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</si>
  <si>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</si>
  <si>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</si>
  <si>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</si>
  <si>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</si>
  <si>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</si>
  <si>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</si>
  <si>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</si>
  <si>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</si>
  <si>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</si>
  <si>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</si>
  <si>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</si>
  <si>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</si>
  <si>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</si>
  <si>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</si>
  <si>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</si>
  <si>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</si>
  <si>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</si>
  <si>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</si>
  <si>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</si>
  <si>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</si>
  <si>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</si>
  <si>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</si>
  <si>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</si>
  <si>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</si>
  <si>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</si>
  <si>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</si>
  <si>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</si>
  <si>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</si>
  <si>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</si>
  <si>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</si>
  <si>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</si>
  <si>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</si>
  <si>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</si>
  <si>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</si>
  <si>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</si>
  <si>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</si>
  <si>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</si>
  <si>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</si>
  <si>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</si>
  <si>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</si>
  <si>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</si>
  <si>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</si>
  <si>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</si>
  <si>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</si>
  <si>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</si>
  <si>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</si>
  <si>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</si>
  <si>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</si>
  <si>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</si>
  <si>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</si>
  <si>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</si>
  <si>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</si>
  <si>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</si>
  <si>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</si>
  <si>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</si>
  <si>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</si>
  <si>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</si>
  <si>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</si>
  <si>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</si>
  <si>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</si>
  <si>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</si>
  <si>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</si>
  <si>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</si>
  <si>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</si>
  <si>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</si>
  <si>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</si>
  <si>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</si>
  <si>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</si>
  <si>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</si>
  <si>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</si>
  <si>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</si>
  <si>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</si>
  <si>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</si>
  <si>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</si>
  <si>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</si>
  <si>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</si>
  <si>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</si>
  <si>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</si>
  <si>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</si>
  <si>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</si>
  <si>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</si>
  <si>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</si>
  <si>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</si>
  <si>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</si>
  <si>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</si>
  <si>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</si>
  <si>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</si>
  <si>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</si>
  <si>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</si>
  <si>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</si>
  <si>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</si>
  <si>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</si>
  <si>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</si>
  <si>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</si>
  <si>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</si>
  <si>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</si>
  <si>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</si>
  <si>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</si>
  <si>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</si>
  <si>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</si>
  <si>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</si>
  <si>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</si>
  <si>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</si>
  <si>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</si>
  <si>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</si>
  <si>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</si>
  <si>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</si>
  <si>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</si>
  <si>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</si>
  <si>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</si>
  <si>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</si>
  <si>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</si>
  <si>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</si>
  <si>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</si>
  <si>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</si>
  <si>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</si>
  <si>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</si>
  <si>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</si>
  <si>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</si>
  <si>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</si>
  <si>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</si>
  <si>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</si>
  <si>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</si>
  <si>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</si>
  <si>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</si>
  <si>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</si>
  <si>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</si>
  <si>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</si>
  <si>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</si>
  <si>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</si>
  <si>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</si>
  <si>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</si>
  <si>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</si>
  <si>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</si>
  <si>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</si>
  <si>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</si>
  <si>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</si>
  <si>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</si>
  <si>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</si>
  <si>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</si>
  <si>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</si>
  <si>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</si>
  <si>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</si>
  <si>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</si>
  <si>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</si>
  <si>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</si>
  <si>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</si>
  <si>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</si>
  <si>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</si>
  <si>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</si>
  <si>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</si>
  <si>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</si>
  <si>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</si>
  <si>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</si>
  <si>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</si>
  <si>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</si>
  <si>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</si>
  <si>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</si>
  <si>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</si>
  <si>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</si>
  <si>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</si>
  <si>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</si>
  <si>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</si>
  <si>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</si>
  <si>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</si>
  <si>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</si>
  <si>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</si>
  <si>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</si>
  <si>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</si>
  <si>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</si>
  <si>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</si>
  <si>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</si>
  <si>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</si>
  <si>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</si>
  <si>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</si>
  <si>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</si>
  <si>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</si>
  <si>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</si>
  <si>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</si>
  <si>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</si>
  <si>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</si>
  <si>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</si>
  <si>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</si>
  <si>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</si>
  <si>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</si>
  <si>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</si>
  <si>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</si>
  <si>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</si>
  <si>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</si>
  <si>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</si>
  <si>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</si>
  <si>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</si>
  <si>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</si>
  <si>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</si>
  <si>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</si>
  <si>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</si>
  <si>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</si>
  <si>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</si>
  <si>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</si>
  <si>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</si>
  <si>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</si>
  <si>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</si>
  <si>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</si>
  <si>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</si>
  <si>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</si>
  <si>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</si>
  <si>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</si>
  <si>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</si>
  <si>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</si>
  <si>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</si>
  <si>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</si>
  <si>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</si>
  <si>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</si>
  <si>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</si>
  <si>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</si>
  <si>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</si>
  <si>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</si>
  <si>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</si>
  <si>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</si>
  <si>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</si>
  <si>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</si>
  <si>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</si>
  <si>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</si>
  <si>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</si>
  <si>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</si>
  <si>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</si>
  <si>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</si>
  <si>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</si>
  <si>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</si>
  <si>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</si>
  <si>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</si>
  <si>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</si>
  <si>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</si>
  <si>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</si>
  <si>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</si>
  <si>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</si>
  <si>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</si>
  <si>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</si>
  <si>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</si>
  <si>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</si>
  <si>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</si>
  <si>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</si>
  <si>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</si>
  <si>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</si>
  <si>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</si>
  <si>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</si>
  <si>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</si>
  <si>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</si>
  <si>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</si>
  <si>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</si>
  <si>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</si>
  <si>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</si>
  <si>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</si>
  <si>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</si>
  <si>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</si>
  <si>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</si>
  <si>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</si>
  <si>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</si>
  <si>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</si>
  <si>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</si>
  <si>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</si>
  <si>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</si>
  <si>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</si>
  <si>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</si>
  <si>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</si>
  <si>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</si>
  <si>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</si>
  <si>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</si>
  <si>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</si>
  <si>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</si>
  <si>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</si>
  <si>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</si>
  <si>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</si>
  <si>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</si>
  <si>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</si>
  <si>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</si>
  <si>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</si>
  <si>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</si>
  <si>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</si>
  <si>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</si>
  <si>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</si>
  <si>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</si>
  <si>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</si>
  <si>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</si>
  <si>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</si>
  <si>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</si>
  <si>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</si>
  <si>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</si>
  <si>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</si>
  <si>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</si>
  <si>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</si>
  <si>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</si>
  <si>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</si>
  <si>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</si>
  <si>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</si>
  <si>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</si>
  <si>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</si>
  <si>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</si>
  <si>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</si>
  <si>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</si>
  <si>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</si>
  <si>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</si>
  <si>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</si>
  <si>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</si>
  <si>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</si>
  <si>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</si>
  <si>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</si>
  <si>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</si>
  <si>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</si>
  <si>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</si>
  <si>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</si>
  <si>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</si>
  <si>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</si>
  <si>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</si>
  <si>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</si>
  <si>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</si>
  <si>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</si>
  <si>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</si>
  <si>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</si>
  <si>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</si>
  <si>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</si>
  <si>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</si>
  <si>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</si>
  <si>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</si>
  <si>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</si>
  <si>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</si>
  <si>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</si>
  <si>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</si>
  <si>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</si>
  <si>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</si>
  <si>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</si>
  <si>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</si>
  <si>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</si>
  <si>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</si>
  <si>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</si>
  <si>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</si>
  <si>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</si>
  <si>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</si>
  <si>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</si>
  <si>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</si>
  <si>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</si>
  <si>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</si>
  <si>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</si>
  <si>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</si>
  <si>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</si>
  <si>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</si>
  <si>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</si>
  <si>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</si>
  <si>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</si>
  <si>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</si>
  <si>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</si>
  <si>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</si>
  <si>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</si>
  <si>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</si>
  <si>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</si>
  <si>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</si>
  <si>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</si>
  <si>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</si>
  <si>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</si>
  <si>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</si>
  <si>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</si>
  <si>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</si>
  <si>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</si>
  <si>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</si>
  <si>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</si>
  <si>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</si>
  <si>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</si>
  <si>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</si>
  <si>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</si>
  <si>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</si>
  <si>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</si>
  <si>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</si>
  <si>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</si>
  <si>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</si>
  <si>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</si>
  <si>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</si>
  <si>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</si>
  <si>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</si>
  <si>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</si>
  <si>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</si>
  <si>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</si>
  <si>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</si>
  <si>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</si>
  <si>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</si>
  <si>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</si>
  <si>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</si>
  <si>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</si>
  <si>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</si>
  <si>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</si>
  <si>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</si>
  <si>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</si>
  <si>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</si>
  <si>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</si>
  <si>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</si>
  <si>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</si>
  <si>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</si>
  <si>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</si>
  <si>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</si>
  <si>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</si>
  <si>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</si>
  <si>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</si>
  <si>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</si>
  <si>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</si>
  <si>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</si>
  <si>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</si>
  <si>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</si>
  <si>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</si>
  <si>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</si>
  <si>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</si>
  <si>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</si>
  <si>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</si>
  <si>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</si>
  <si>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</si>
  <si>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</si>
  <si>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</si>
  <si>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</si>
  <si>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</si>
  <si>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</si>
  <si>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</si>
  <si>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</si>
  <si>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</si>
  <si>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</si>
  <si>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</si>
  <si>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</si>
  <si>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</si>
  <si>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</si>
  <si>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</si>
  <si>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</si>
  <si>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</si>
  <si>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</si>
  <si>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</si>
  <si>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</si>
  <si>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</si>
  <si>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</si>
  <si>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</si>
  <si>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</si>
  <si>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</si>
  <si>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</si>
  <si>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</si>
  <si>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</si>
  <si>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</si>
  <si>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</si>
  <si>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</si>
  <si>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</si>
  <si>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</si>
  <si>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</si>
  <si>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</si>
  <si>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</si>
  <si>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</si>
  <si>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</si>
  <si>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</si>
  <si>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</si>
  <si>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</si>
  <si>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</si>
  <si>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</si>
  <si>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</si>
  <si>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</si>
  <si>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</si>
  <si>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</si>
  <si>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</si>
  <si>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</si>
  <si>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</si>
  <si>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</si>
  <si>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</si>
  <si>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</si>
  <si>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</si>
  <si>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</si>
  <si>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</si>
  <si>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</si>
  <si>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</si>
  <si>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</si>
  <si>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</si>
  <si>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</si>
  <si>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</si>
  <si>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</si>
  <si>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</si>
  <si>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</si>
  <si>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</si>
  <si>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</si>
  <si>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</si>
  <si>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</si>
  <si>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</si>
  <si>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</si>
  <si>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</si>
  <si>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</si>
  <si>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</si>
  <si>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</si>
  <si>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</si>
  <si>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</si>
  <si>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</si>
  <si>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</si>
  <si>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</si>
  <si>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</si>
  <si>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</si>
  <si>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</si>
  <si>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</si>
  <si>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</si>
  <si>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</si>
  <si>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</si>
  <si>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</si>
  <si>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</si>
  <si>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</si>
  <si>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</si>
  <si>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</si>
  <si>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</si>
  <si>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</si>
  <si>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</si>
  <si>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</si>
  <si>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</si>
  <si>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</si>
  <si>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</si>
  <si>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</si>
  <si>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</si>
  <si>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</si>
  <si>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</si>
  <si>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</si>
  <si>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</si>
  <si>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</si>
  <si>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</si>
  <si>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</si>
  <si>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</si>
  <si>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</si>
  <si>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</si>
  <si>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</si>
  <si>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</si>
  <si>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</si>
  <si>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</si>
  <si>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</si>
  <si>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</si>
  <si>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</si>
  <si>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</si>
  <si>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</si>
  <si>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</si>
  <si>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</si>
  <si>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</si>
  <si>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</si>
  <si>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</si>
  <si>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</si>
  <si>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</si>
  <si>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</si>
  <si>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</si>
  <si>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</si>
  <si>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</si>
  <si>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</si>
  <si>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</si>
  <si>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</si>
  <si>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</si>
  <si>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</si>
  <si>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</si>
  <si>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</si>
  <si>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</si>
  <si>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</si>
  <si>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</si>
  <si>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</si>
  <si>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</si>
  <si>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</si>
  <si>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</si>
  <si>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</si>
  <si>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</si>
  <si>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</si>
  <si>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</si>
  <si>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</si>
  <si>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</si>
  <si>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</si>
  <si>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</si>
  <si>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</si>
  <si>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</si>
  <si>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</si>
  <si>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</si>
  <si>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</si>
  <si>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</si>
  <si>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</si>
  <si>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</si>
  <si>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</si>
  <si>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</si>
  <si>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</si>
  <si>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</si>
  <si>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</si>
  <si>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</si>
  <si>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</si>
  <si>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</si>
  <si>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</si>
  <si>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</si>
  <si>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</si>
  <si>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</si>
  <si>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</si>
  <si>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</si>
  <si>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</si>
  <si>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</si>
  <si>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</si>
  <si>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</si>
  <si>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</si>
  <si>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</si>
  <si>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</si>
  <si>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</si>
  <si>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</si>
  <si>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</si>
  <si>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</si>
  <si>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</si>
  <si>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</si>
  <si>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</si>
  <si>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</si>
  <si>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</si>
  <si>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</si>
  <si>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</si>
  <si>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</si>
  <si>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</si>
  <si>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</si>
  <si>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</si>
  <si>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</si>
  <si>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</si>
  <si>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</si>
  <si>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</si>
  <si>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</si>
  <si>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</si>
  <si>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</si>
  <si>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</si>
  <si>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</si>
  <si>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</si>
  <si>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</si>
  <si>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</si>
  <si>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</si>
  <si>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</si>
  <si>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</si>
  <si>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</si>
  <si>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</si>
  <si>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</si>
  <si>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</si>
  <si>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</si>
  <si>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</si>
  <si>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</si>
  <si>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</si>
  <si>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</si>
  <si>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</si>
  <si>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</si>
  <si>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</si>
  <si>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</si>
  <si>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</si>
  <si>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</si>
  <si>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</si>
  <si>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</si>
  <si>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</si>
  <si>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</si>
  <si>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</si>
  <si>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</si>
  <si>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</si>
  <si>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</si>
  <si>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</si>
  <si>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</si>
  <si>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</si>
  <si>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</si>
  <si>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</si>
  <si>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</si>
  <si>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</si>
  <si>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</si>
  <si>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</si>
  <si>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</si>
  <si>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</si>
  <si>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</si>
  <si>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</si>
  <si>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</si>
  <si>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</si>
  <si>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</si>
  <si>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</si>
  <si>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</si>
  <si>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</si>
  <si>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</si>
  <si>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</si>
  <si>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</si>
  <si>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</si>
  <si>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</si>
  <si>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</si>
  <si>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</si>
  <si>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</si>
  <si>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</si>
  <si>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</si>
  <si>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</si>
  <si>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</si>
  <si>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</si>
  <si>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</si>
  <si>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</si>
  <si>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</si>
  <si>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</si>
  <si>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</si>
  <si>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</si>
  <si>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</si>
  <si>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</si>
  <si>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</si>
  <si>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</si>
  <si>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</si>
  <si>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</si>
  <si>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</si>
  <si>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</si>
  <si>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</si>
  <si>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</si>
  <si>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</si>
  <si>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</si>
  <si>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</si>
  <si>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</si>
  <si>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</si>
  <si>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</si>
  <si>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</si>
  <si>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</si>
  <si>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</si>
  <si>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</si>
  <si>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</si>
  <si>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</si>
  <si>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</si>
  <si>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</si>
  <si>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</si>
  <si>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</si>
  <si>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</si>
  <si>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</si>
  <si>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</si>
  <si>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</si>
  <si>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</si>
  <si>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</si>
  <si>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</si>
  <si>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</si>
  <si>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</si>
  <si>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</si>
  <si>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</si>
  <si>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</si>
  <si>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</si>
  <si>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</si>
  <si>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</si>
  <si>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</si>
  <si>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</si>
  <si>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</si>
  <si>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</si>
  <si>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</si>
  <si>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</si>
  <si>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</si>
  <si>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</si>
  <si>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</si>
  <si>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</si>
  <si>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</si>
  <si>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</si>
  <si>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</si>
  <si>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</si>
  <si>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</si>
  <si>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</si>
  <si>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</si>
  <si>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</si>
  <si>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</si>
  <si>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</si>
  <si>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</si>
  <si>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</si>
  <si>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</si>
  <si>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</si>
  <si>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</si>
  <si>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</si>
  <si>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</si>
  <si>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</si>
  <si>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</si>
  <si>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</si>
  <si>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</si>
  <si>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</si>
  <si>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</si>
  <si>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</si>
  <si>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</si>
  <si>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</si>
  <si>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</si>
  <si>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</si>
  <si>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</si>
  <si>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</si>
  <si>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</si>
  <si>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</si>
  <si>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</si>
  <si>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</si>
  <si>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</si>
  <si>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</si>
  <si>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</si>
  <si>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</si>
  <si>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</si>
  <si>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</si>
  <si>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</si>
  <si>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</si>
  <si>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</si>
  <si>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</si>
  <si>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</si>
  <si>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</si>
  <si>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</si>
  <si>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</si>
  <si>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</si>
  <si>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</si>
  <si>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</si>
  <si>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</si>
  <si>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</si>
  <si>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</si>
  <si>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</si>
  <si>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</si>
  <si>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</si>
  <si>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</si>
  <si>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</si>
  <si>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</si>
  <si>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</si>
  <si>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</si>
  <si>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</si>
  <si>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</si>
  <si>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</si>
  <si>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</si>
  <si>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</si>
  <si>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</si>
  <si>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</si>
  <si>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</si>
  <si>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</si>
  <si>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</si>
  <si>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</si>
  <si>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</si>
  <si>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</si>
  <si>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</si>
  <si>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</si>
  <si>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</si>
  <si>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</si>
  <si>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</si>
  <si>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</si>
  <si>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</si>
  <si>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</si>
  <si>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</si>
  <si>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</si>
  <si>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</si>
  <si>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</si>
  <si>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</si>
  <si>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</si>
  <si>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</si>
  <si>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</si>
  <si>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</si>
  <si>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</si>
  <si>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</si>
  <si>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</si>
  <si>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</si>
  <si>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</si>
  <si>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</si>
  <si>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</si>
  <si>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</si>
  <si>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</si>
  <si>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</si>
  <si>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</si>
  <si>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</si>
  <si>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</si>
  <si>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</si>
  <si>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</si>
  <si>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</si>
  <si>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</si>
  <si>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</si>
  <si>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</si>
  <si>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</si>
  <si>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</si>
  <si>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</si>
  <si>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</si>
  <si>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</si>
  <si>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</si>
  <si>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</si>
  <si>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</si>
  <si>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</si>
  <si>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</si>
  <si>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</si>
  <si>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</si>
  <si>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</si>
  <si>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</si>
  <si>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</si>
  <si>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</si>
  <si>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</si>
  <si>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</si>
  <si>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</si>
  <si>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</si>
  <si>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</si>
  <si>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</si>
  <si>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</si>
  <si>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</si>
  <si>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</si>
  <si>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</si>
  <si>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</si>
  <si>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</si>
  <si>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</si>
  <si>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</si>
  <si>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</si>
  <si>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</si>
  <si>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</si>
  <si>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</si>
  <si>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</si>
  <si>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</si>
  <si>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</si>
  <si>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</si>
  <si>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</si>
  <si>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</si>
  <si>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</si>
  <si>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</si>
  <si>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</si>
  <si>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</si>
  <si>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</si>
  <si>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</si>
  <si>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</si>
  <si>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</si>
  <si>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</si>
  <si>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</si>
  <si>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</si>
  <si>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</si>
  <si>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</si>
  <si>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</si>
  <si>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</si>
  <si>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</si>
  <si>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</si>
  <si>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</si>
  <si>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</si>
  <si>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</si>
  <si>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</si>
  <si>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</si>
  <si>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</si>
  <si>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</si>
  <si>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</si>
  <si>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</si>
  <si>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</si>
  <si>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</si>
  <si>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</si>
  <si>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</si>
  <si>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</si>
  <si>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</si>
  <si>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</si>
  <si>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</si>
  <si>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</si>
  <si>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</si>
  <si>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</si>
  <si>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</si>
  <si>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</si>
  <si>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</si>
  <si>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</si>
  <si>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</si>
  <si>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</si>
  <si>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</si>
  <si>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</si>
  <si>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</si>
  <si>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</si>
  <si>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</si>
  <si>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</si>
  <si>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</si>
  <si>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</si>
  <si>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</si>
  <si>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</si>
  <si>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</si>
  <si>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</si>
  <si>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</si>
  <si>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</si>
  <si>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</si>
  <si>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</si>
  <si>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</si>
  <si>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</si>
  <si>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</si>
  <si>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</si>
  <si>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</si>
  <si>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</si>
  <si>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</si>
  <si>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</si>
  <si>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</si>
  <si>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</si>
  <si>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</si>
  <si>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</si>
  <si>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</si>
  <si>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</si>
  <si>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</si>
  <si>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</si>
  <si>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</si>
  <si>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</si>
  <si>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</si>
  <si>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</si>
  <si>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</si>
  <si>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</si>
  <si>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</si>
  <si>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</si>
  <si>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</si>
  <si>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</si>
  <si>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</si>
  <si>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</si>
  <si>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</si>
  <si>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</si>
  <si>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</si>
  <si>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</si>
  <si>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</si>
  <si>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</si>
  <si>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</si>
  <si>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</si>
  <si>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</si>
  <si>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</si>
  <si>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</si>
  <si>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</si>
  <si>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</si>
  <si>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</si>
  <si>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</si>
  <si>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</si>
  <si>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</si>
  <si>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</si>
  <si>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</si>
  <si>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</si>
  <si>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</si>
  <si>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</si>
  <si>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</si>
  <si>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</si>
  <si>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</si>
  <si>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</si>
  <si>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</si>
  <si>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</si>
  <si>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</si>
  <si>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</si>
  <si>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</si>
  <si>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</si>
  <si>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</si>
  <si>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</si>
  <si>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</si>
  <si>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</si>
  <si>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</si>
  <si>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</si>
  <si>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</si>
  <si>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</si>
  <si>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</si>
  <si>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</si>
  <si>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</si>
  <si>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</si>
  <si>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</si>
  <si>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</si>
  <si>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</si>
  <si>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</si>
  <si>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</si>
  <si>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</si>
  <si>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</si>
  <si>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</si>
  <si>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</si>
  <si>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</si>
  <si>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</si>
  <si>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</si>
  <si>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</si>
  <si>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</si>
  <si>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</si>
  <si>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</si>
  <si>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</si>
  <si>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</si>
  <si>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</si>
  <si>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</si>
  <si>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</si>
  <si>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</si>
  <si>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</si>
  <si>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</si>
  <si>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</si>
  <si>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</si>
  <si>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</si>
  <si>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</si>
  <si>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</si>
  <si>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</si>
  <si>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</si>
  <si>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</si>
  <si>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</si>
  <si>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</si>
  <si>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</si>
  <si>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</si>
  <si>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</si>
  <si>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</si>
  <si>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</si>
  <si>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</si>
  <si>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</si>
  <si>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</si>
  <si>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</si>
  <si>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</si>
  <si>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</si>
  <si>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</si>
  <si>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</si>
  <si>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</si>
  <si>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</si>
  <si>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</si>
  <si>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</si>
  <si>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</si>
  <si>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</si>
  <si>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</si>
  <si>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</si>
  <si>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</si>
  <si>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</si>
  <si>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</si>
  <si>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</si>
  <si>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</si>
  <si>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</si>
  <si>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</si>
  <si>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</si>
  <si>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</si>
  <si>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</si>
  <si>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</si>
  <si>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</si>
  <si>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</si>
  <si>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</si>
  <si>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</si>
  <si>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</si>
  <si>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</si>
  <si>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</si>
  <si>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</si>
  <si>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</si>
  <si>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</si>
  <si>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</si>
  <si>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</si>
  <si>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</si>
  <si>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</si>
  <si>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</si>
  <si>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</si>
  <si>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</si>
  <si>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</si>
  <si>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</si>
  <si>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</si>
  <si>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</si>
  <si>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</si>
  <si>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</si>
  <si>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</si>
  <si>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</si>
  <si>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</si>
  <si>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</si>
  <si>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</si>
  <si>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</si>
  <si>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</si>
  <si>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</si>
  <si>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</si>
  <si>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</si>
  <si>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</si>
  <si>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</si>
  <si>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</si>
  <si>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</si>
  <si>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</si>
  <si>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</si>
  <si>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</si>
  <si>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</si>
  <si>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</si>
  <si>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</si>
  <si>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</si>
  <si>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</si>
  <si>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</si>
  <si>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</si>
  <si>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</si>
  <si>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</si>
  <si>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</si>
  <si>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</si>
  <si>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</si>
  <si>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</si>
  <si>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</si>
  <si>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</si>
  <si>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</si>
  <si>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</si>
  <si>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</si>
  <si>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</si>
  <si>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</si>
  <si>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</si>
  <si>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</si>
  <si>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</si>
  <si>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</si>
  <si>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</si>
  <si>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</si>
  <si>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</si>
  <si>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</si>
  <si>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</si>
  <si>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</si>
  <si>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</si>
  <si>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</si>
  <si>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</si>
  <si>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</si>
  <si>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</si>
  <si>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</si>
  <si>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</si>
  <si>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</si>
  <si>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</si>
  <si>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</si>
  <si>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</si>
  <si>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</si>
  <si>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</si>
  <si>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</si>
  <si>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</si>
  <si>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</si>
  <si>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</si>
  <si>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</si>
  <si>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</si>
  <si>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</si>
  <si>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</si>
  <si>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</si>
  <si>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</si>
  <si>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</si>
  <si>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</si>
  <si>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</si>
  <si>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</si>
  <si>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</si>
  <si>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</si>
  <si>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</si>
  <si>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</si>
  <si>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</si>
  <si>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</si>
  <si>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</si>
  <si>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</si>
  <si>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</si>
  <si>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</si>
  <si>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</si>
  <si>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</si>
  <si>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</si>
  <si>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</si>
  <si>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</si>
  <si>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</si>
  <si>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</si>
  <si>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</si>
  <si>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</si>
  <si>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</si>
  <si>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</si>
  <si>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</si>
  <si>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</si>
  <si>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</si>
  <si>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</si>
  <si>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</si>
  <si>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</si>
  <si>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</si>
  <si>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</si>
  <si>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</si>
  <si>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</si>
  <si>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</si>
  <si>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</si>
  <si>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</si>
  <si>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</si>
  <si>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</si>
  <si>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</si>
  <si>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</si>
  <si>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</si>
  <si>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</si>
  <si>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</si>
  <si>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</si>
  <si>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</si>
  <si>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</si>
  <si>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</si>
  <si>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</si>
  <si>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</si>
  <si>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</si>
  <si>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</si>
  <si>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</si>
  <si>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</si>
  <si>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</si>
  <si>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</si>
  <si>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</si>
  <si>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</si>
  <si>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</si>
  <si>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</si>
  <si>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</si>
  <si>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</si>
  <si>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</si>
  <si>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</si>
  <si>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</si>
  <si>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</si>
  <si>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</si>
  <si>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</si>
  <si>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</si>
  <si>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</si>
  <si>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</si>
  <si>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</si>
  <si>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</si>
  <si>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</si>
  <si>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</si>
  <si>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</si>
  <si>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</si>
  <si>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</si>
  <si>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</si>
  <si>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</si>
  <si>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</si>
  <si>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</si>
  <si>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</si>
  <si>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</si>
  <si>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</si>
  <si>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</si>
  <si>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</si>
  <si>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</si>
  <si>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</si>
  <si>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</si>
  <si>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</si>
  <si>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</si>
  <si>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</si>
  <si>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</si>
  <si>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</si>
  <si>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</si>
  <si>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</si>
  <si>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</si>
  <si>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</si>
  <si>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</si>
  <si>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</si>
  <si>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</si>
  <si>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</si>
  <si>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</si>
  <si>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</si>
  <si>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</si>
  <si>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</si>
  <si>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</si>
  <si>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</si>
  <si>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</si>
  <si>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</si>
  <si>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</si>
  <si>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</si>
  <si>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</si>
  <si>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</si>
  <si>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</si>
  <si>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</si>
  <si>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</si>
  <si>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</si>
  <si>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</si>
  <si>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</si>
  <si>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</si>
  <si>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</si>
  <si>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</si>
  <si>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</si>
  <si>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</si>
  <si>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</si>
  <si>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</si>
  <si>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</si>
  <si>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</si>
  <si>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</si>
  <si>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</si>
  <si>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</si>
  <si>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</si>
  <si>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</si>
  <si>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</si>
  <si>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</si>
  <si>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</si>
  <si>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</si>
  <si>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</si>
  <si>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</si>
  <si>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</si>
  <si>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</si>
  <si>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</si>
  <si>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</si>
  <si>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</si>
  <si>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</si>
  <si>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</si>
  <si>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</si>
  <si>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</si>
  <si>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</si>
  <si>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</si>
  <si>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</si>
  <si>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</si>
  <si>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</si>
  <si>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</si>
  <si>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</si>
  <si>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</si>
  <si>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</si>
  <si>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</si>
  <si>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</si>
  <si>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</si>
  <si>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</si>
  <si>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</si>
  <si>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</si>
  <si>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</si>
  <si>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</si>
  <si>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</si>
  <si>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</si>
  <si>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</si>
  <si>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</si>
  <si>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</si>
  <si>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</si>
  <si>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</si>
  <si>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</si>
  <si>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</si>
  <si>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</si>
  <si>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</si>
  <si>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</si>
  <si>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</si>
  <si>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</si>
  <si>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</si>
  <si>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</si>
  <si>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</si>
  <si>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</si>
  <si>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</si>
  <si>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</si>
  <si>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</si>
  <si>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</si>
  <si>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</si>
  <si>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</si>
  <si>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</si>
  <si>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</si>
  <si>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</si>
  <si>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</si>
  <si>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</si>
  <si>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</si>
  <si>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</si>
  <si>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</si>
  <si>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</si>
  <si>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</si>
  <si>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</si>
  <si>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</si>
  <si>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</si>
  <si>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</si>
  <si>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</si>
  <si>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</si>
  <si>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</si>
  <si>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</si>
  <si>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</si>
  <si>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</si>
  <si>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</si>
  <si>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</si>
  <si>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</si>
  <si>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</si>
  <si>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</si>
  <si>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</si>
  <si>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</si>
  <si>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</si>
  <si>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</si>
  <si>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</si>
  <si>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</si>
  <si>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</si>
  <si>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</si>
  <si>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</si>
  <si>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</si>
  <si>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</si>
  <si>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</si>
  <si>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</si>
  <si>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</si>
  <si>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</si>
  <si>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</si>
  <si>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</si>
  <si>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</si>
  <si>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</si>
  <si>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</si>
  <si>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</si>
  <si>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</si>
  <si>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</si>
  <si>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</si>
  <si>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</si>
  <si>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</si>
  <si>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</si>
  <si>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</si>
  <si>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</si>
  <si>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</si>
  <si>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</si>
  <si>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</si>
  <si>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</si>
  <si>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</si>
  <si>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</si>
  <si>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</si>
  <si>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</si>
  <si>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</si>
  <si>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</si>
  <si>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</si>
  <si>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</si>
  <si>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</si>
  <si>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</si>
  <si>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</si>
  <si>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</si>
  <si>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</si>
  <si>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</si>
  <si>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</si>
  <si>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</si>
  <si>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</si>
  <si>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</si>
  <si>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</si>
  <si>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</si>
  <si>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</si>
  <si>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</si>
  <si>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</si>
  <si>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</si>
  <si>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</si>
  <si>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</si>
  <si>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</si>
  <si>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</si>
  <si>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</si>
  <si>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</si>
  <si>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</si>
  <si>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</si>
  <si>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</si>
  <si>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</si>
  <si>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</si>
  <si>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</si>
  <si>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</si>
  <si>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</si>
  <si>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</si>
  <si>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</si>
  <si>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</si>
  <si>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</si>
  <si>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</si>
  <si>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</si>
  <si>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</si>
  <si>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</si>
  <si>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</si>
  <si>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</si>
  <si>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</si>
  <si>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</si>
  <si>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</si>
  <si>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</si>
  <si>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</si>
  <si>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</si>
  <si>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</si>
  <si>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</si>
  <si>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</si>
  <si>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</si>
  <si>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</si>
  <si>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</si>
  <si>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</si>
  <si>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</si>
  <si>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</si>
  <si>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</si>
  <si>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</si>
  <si>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</si>
  <si>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</si>
  <si>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</si>
  <si>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</si>
  <si>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</si>
  <si>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</si>
  <si>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</si>
  <si>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</si>
  <si>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</si>
  <si>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</si>
  <si>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</si>
  <si>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</si>
  <si>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</si>
  <si>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</si>
  <si>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</si>
  <si>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</si>
  <si>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</si>
  <si>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</si>
  <si>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</si>
  <si>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</si>
  <si>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</si>
  <si>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</si>
  <si>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</si>
  <si>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</si>
  <si>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</si>
  <si>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</si>
  <si>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</si>
  <si>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</si>
  <si>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</si>
  <si>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</si>
  <si>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</si>
  <si>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</si>
  <si>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</si>
  <si>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</si>
  <si>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</si>
  <si>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</si>
  <si>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</si>
  <si>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</si>
  <si>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</si>
  <si>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</si>
  <si>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</si>
  <si>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</si>
  <si>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</si>
  <si>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</si>
  <si>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</si>
  <si>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</si>
  <si>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</si>
  <si>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</si>
  <si>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</si>
  <si>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</si>
  <si>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</si>
  <si>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</si>
  <si>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</si>
  <si>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</si>
  <si>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</si>
  <si>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</si>
  <si>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</si>
  <si>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</si>
  <si>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</si>
  <si>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</si>
  <si>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</si>
  <si>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</si>
  <si>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</si>
  <si>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</si>
  <si>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</si>
  <si>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</si>
  <si>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</si>
  <si>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</si>
  <si>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</si>
  <si>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</si>
  <si>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</si>
  <si>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</si>
  <si>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</si>
  <si>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</si>
  <si>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</si>
  <si>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</si>
  <si>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</si>
  <si>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</si>
  <si>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</si>
  <si>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</si>
  <si>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</si>
  <si>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</si>
  <si>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</si>
  <si>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</si>
  <si>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</si>
  <si>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</si>
  <si>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</si>
  <si>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</si>
  <si>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</si>
  <si>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</si>
  <si>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</si>
  <si>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</si>
  <si>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</si>
  <si>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</si>
  <si>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</si>
  <si>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</si>
  <si>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</si>
  <si>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</si>
  <si>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</si>
  <si>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</si>
  <si>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</si>
  <si>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</si>
  <si>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</si>
  <si>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</si>
  <si>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</si>
  <si>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</si>
  <si>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</si>
  <si>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</si>
  <si>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</si>
  <si>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</si>
  <si>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</si>
  <si>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</si>
  <si>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</si>
  <si>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</si>
  <si>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</si>
  <si>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</si>
  <si>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</si>
  <si>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</si>
  <si>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</si>
  <si>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</si>
  <si>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</si>
  <si>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</si>
  <si>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</si>
  <si>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</si>
  <si>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</si>
  <si>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</si>
  <si>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</si>
  <si>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</si>
  <si>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</si>
  <si>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</si>
  <si>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</si>
  <si>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</si>
  <si>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</si>
  <si>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</si>
  <si>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</si>
  <si>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</si>
  <si>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</si>
  <si>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</si>
  <si>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</si>
  <si>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</si>
  <si>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</si>
  <si>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</si>
  <si>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</si>
  <si>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</si>
  <si>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</si>
  <si>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</si>
  <si>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</si>
  <si>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</si>
  <si>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</si>
  <si>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</si>
  <si>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</si>
  <si>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</si>
  <si>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</si>
  <si>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</si>
  <si>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</si>
  <si>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</si>
  <si>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</si>
  <si>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</si>
  <si>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</si>
  <si>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</si>
  <si>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</si>
  <si>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</si>
  <si>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</si>
  <si>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</si>
  <si>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</si>
  <si>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</si>
  <si>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</si>
  <si>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</si>
  <si>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</si>
  <si>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</si>
  <si>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</si>
  <si>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</si>
  <si>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</si>
  <si>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</si>
  <si>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</si>
  <si>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</si>
  <si>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</si>
  <si>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</si>
  <si>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</si>
  <si>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</si>
  <si>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</si>
  <si>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</si>
  <si>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</si>
  <si>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</si>
  <si>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</si>
  <si>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</si>
  <si>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</si>
  <si>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</si>
  <si>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</si>
  <si>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</si>
  <si>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</si>
  <si>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</si>
  <si>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</si>
  <si>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</si>
  <si>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</si>
  <si>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</si>
  <si>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</si>
  <si>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</si>
  <si>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</si>
  <si>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</si>
  <si>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</si>
  <si>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</si>
  <si>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</si>
  <si>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</si>
  <si>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</si>
  <si>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</si>
  <si>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</si>
  <si>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</si>
  <si>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</si>
  <si>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</si>
  <si>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</si>
  <si>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</si>
  <si>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</si>
  <si>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</si>
  <si>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</si>
  <si>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</si>
  <si>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</si>
  <si>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</si>
  <si>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</si>
  <si>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</si>
  <si>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</si>
  <si>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</si>
  <si>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</si>
  <si>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</si>
  <si>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</si>
  <si>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</si>
  <si>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</si>
  <si>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</si>
  <si>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</si>
  <si>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</si>
  <si>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</si>
  <si>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</si>
  <si>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</si>
  <si>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</si>
  <si>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</si>
  <si>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</si>
  <si>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</si>
  <si>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</si>
  <si>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</si>
  <si>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</si>
  <si>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</si>
  <si>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</si>
  <si>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</si>
  <si>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</si>
  <si>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</si>
  <si>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</si>
  <si>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</si>
  <si>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</si>
  <si>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</si>
  <si>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</si>
  <si>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</si>
  <si>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</si>
  <si>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</si>
  <si>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</si>
  <si>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</si>
  <si>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</si>
  <si>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</si>
  <si>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</si>
  <si>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</si>
  <si>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</si>
  <si>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</si>
  <si>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</si>
  <si>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</si>
  <si>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</si>
  <si>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</si>
  <si>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</si>
  <si>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</si>
  <si>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</si>
  <si>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</si>
  <si>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</si>
  <si>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</si>
  <si>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</si>
  <si>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</si>
  <si>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</si>
  <si>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</si>
  <si>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</si>
  <si>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</si>
  <si>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</si>
  <si>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</si>
  <si>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</si>
  <si>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</si>
  <si>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</si>
  <si>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</si>
  <si>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</si>
  <si>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</si>
  <si>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</si>
  <si>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</si>
  <si>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</si>
  <si>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</si>
  <si>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</si>
  <si>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</si>
  <si>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</si>
  <si>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</si>
  <si>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</si>
  <si>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</si>
  <si>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</si>
  <si>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</si>
  <si>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</si>
  <si>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</si>
  <si>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</si>
  <si>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</si>
  <si>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</si>
  <si>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</si>
  <si>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</si>
  <si>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</si>
  <si>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</si>
  <si>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</si>
  <si>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</si>
  <si>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</si>
  <si>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</si>
  <si>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</si>
  <si>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</si>
  <si>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</si>
  <si>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</si>
  <si>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</si>
  <si>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</si>
  <si>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</si>
  <si>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</si>
  <si>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</si>
  <si>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</si>
  <si>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</si>
  <si>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</si>
  <si>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</si>
  <si>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</si>
  <si>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</si>
  <si>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</si>
  <si>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</si>
  <si>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</si>
  <si>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</si>
  <si>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</si>
  <si>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</si>
  <si>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</si>
  <si>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</si>
  <si>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</si>
  <si>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</si>
  <si>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</si>
  <si>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</si>
  <si>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</si>
  <si>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</si>
  <si>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</si>
  <si>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</si>
  <si>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</si>
  <si>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</si>
  <si>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</si>
  <si>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</si>
  <si>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</si>
  <si>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</si>
  <si>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</si>
  <si>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</si>
  <si>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</si>
  <si>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</si>
  <si>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</si>
  <si>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</si>
  <si>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</si>
  <si>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</si>
  <si>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</si>
  <si>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</si>
  <si>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</si>
  <si>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</si>
  <si>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</si>
  <si>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</si>
  <si>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</si>
  <si>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</si>
  <si>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</si>
  <si>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</si>
  <si>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</si>
  <si>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</si>
  <si>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</si>
  <si>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</si>
  <si>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</si>
  <si>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</si>
  <si>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</si>
  <si>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</si>
  <si>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</si>
  <si>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</si>
  <si>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</si>
  <si>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</si>
  <si>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</si>
  <si>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</si>
  <si>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</si>
  <si>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</si>
  <si>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</si>
  <si>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</si>
  <si>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</si>
  <si>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</si>
  <si>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</si>
  <si>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</si>
  <si>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</si>
  <si>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</si>
  <si>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</si>
  <si>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</si>
  <si>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</si>
  <si>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</si>
  <si>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</si>
  <si>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</si>
  <si>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</si>
  <si>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</si>
  <si>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</si>
  <si>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</si>
  <si>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</si>
  <si>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</si>
  <si>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</si>
  <si>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</si>
  <si>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</si>
  <si>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</si>
  <si>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</si>
  <si>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</si>
  <si>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</si>
  <si>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</si>
  <si>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</si>
  <si>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</si>
  <si>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</si>
  <si>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</si>
  <si>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</si>
  <si>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</si>
  <si>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</si>
  <si>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</si>
  <si>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</si>
  <si>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</si>
  <si>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</si>
  <si>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</si>
  <si>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</si>
  <si>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</si>
  <si>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</si>
  <si>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</si>
  <si>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</si>
  <si>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</si>
  <si>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</si>
  <si>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</si>
  <si>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</si>
  <si>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</si>
  <si>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</si>
  <si>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</si>
  <si>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</si>
  <si>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</si>
  <si>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</si>
  <si>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</si>
  <si>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</si>
  <si>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</si>
  <si>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</si>
  <si>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</si>
  <si>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</si>
  <si>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</si>
  <si>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</si>
  <si>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</si>
  <si>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</si>
  <si>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</si>
  <si>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</si>
  <si>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</si>
  <si>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</si>
  <si>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</si>
  <si>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</si>
  <si>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</si>
  <si>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</si>
  <si>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</si>
  <si>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</si>
  <si>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</si>
  <si>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</si>
  <si>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</si>
  <si>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</si>
  <si>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</si>
  <si>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</si>
  <si>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</si>
  <si>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</si>
  <si>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</si>
  <si>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</si>
  <si>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</si>
  <si>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</si>
  <si>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</si>
  <si>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</si>
  <si>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</si>
  <si>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</si>
  <si>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</si>
  <si>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</si>
  <si>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</si>
  <si>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</si>
  <si>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</si>
  <si>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</si>
  <si>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</si>
  <si>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</si>
  <si>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</si>
  <si>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</si>
  <si>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</si>
  <si>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</si>
  <si>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</si>
  <si>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</si>
  <si>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</si>
  <si>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</si>
  <si>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</si>
  <si>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</si>
  <si>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</si>
  <si>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</si>
  <si>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</si>
  <si>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</si>
  <si>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</si>
  <si>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</si>
  <si>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</si>
  <si>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</si>
  <si>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</si>
  <si>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</si>
  <si>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</si>
  <si>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</si>
  <si>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</si>
  <si>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</si>
  <si>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</si>
  <si>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</si>
  <si>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</si>
  <si>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</si>
  <si>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</si>
  <si>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</si>
  <si>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</si>
  <si>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</si>
  <si>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</si>
  <si>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</si>
  <si>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</si>
  <si>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</si>
  <si>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</si>
  <si>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</si>
  <si>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</si>
  <si>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</si>
  <si>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</si>
  <si>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</si>
  <si>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</si>
  <si>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</si>
  <si>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</si>
  <si>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</si>
  <si>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</si>
  <si>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</si>
  <si>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</si>
  <si>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</si>
  <si>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</si>
  <si>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</si>
  <si>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</si>
  <si>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</si>
  <si>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</si>
  <si>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</si>
  <si>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</si>
  <si>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</si>
  <si>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</si>
  <si>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</si>
  <si>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</si>
  <si>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</si>
  <si>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</si>
  <si>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</si>
  <si>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</si>
  <si>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</si>
  <si>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</si>
  <si>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</si>
  <si>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</si>
  <si>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</si>
  <si>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</si>
  <si>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</si>
  <si>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</si>
  <si>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</si>
  <si>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</si>
  <si>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</si>
  <si>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</si>
  <si>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</si>
  <si>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</si>
  <si>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</si>
  <si>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</si>
  <si>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</si>
  <si>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</si>
  <si>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</si>
  <si>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</si>
  <si>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</si>
  <si>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</si>
  <si>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</si>
  <si>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</si>
  <si>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</si>
  <si>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</si>
  <si>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</si>
  <si>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</si>
  <si>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</si>
  <si>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</si>
  <si>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</si>
  <si>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</si>
  <si>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</si>
  <si>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</si>
  <si>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</si>
  <si>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</si>
  <si>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</si>
  <si>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</si>
  <si>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</si>
  <si>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</si>
  <si>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</si>
  <si>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</si>
  <si>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</si>
  <si>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</si>
  <si>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</si>
  <si>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</si>
  <si>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</si>
  <si>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</si>
  <si>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</si>
  <si>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</si>
  <si>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</si>
  <si>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</si>
  <si>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</si>
  <si>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</si>
  <si>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</si>
  <si>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</si>
  <si>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</si>
  <si>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</si>
  <si>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</si>
  <si>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</si>
  <si>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</si>
  <si>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</si>
  <si>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</si>
  <si>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</si>
  <si>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</si>
  <si>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</si>
  <si>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</si>
  <si>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</si>
  <si>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</si>
  <si>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</si>
  <si>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</si>
  <si>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</si>
  <si>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</si>
  <si>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</si>
  <si>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</si>
  <si>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</si>
  <si>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</si>
  <si>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</si>
  <si>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</si>
  <si>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</si>
  <si>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</si>
  <si>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</si>
  <si>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</si>
  <si>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</si>
  <si>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</si>
  <si>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</si>
  <si>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</si>
  <si>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</si>
  <si>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</si>
  <si>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</si>
  <si>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</si>
  <si>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</si>
  <si>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</si>
  <si>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</si>
  <si>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</si>
  <si>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</si>
  <si>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</si>
  <si>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</si>
  <si>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</si>
  <si>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</si>
  <si>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</si>
  <si>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</si>
  <si>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</si>
  <si>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</si>
  <si>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</si>
  <si>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</si>
  <si>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</si>
  <si>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</si>
  <si>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</si>
  <si>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</si>
  <si>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</si>
  <si>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</si>
  <si>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</si>
  <si>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</si>
  <si>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</si>
  <si>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</si>
  <si>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</si>
  <si>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</si>
  <si>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</si>
  <si>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</si>
  <si>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</si>
  <si>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</si>
  <si>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</si>
  <si>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</si>
  <si>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</si>
  <si>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</si>
  <si>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</si>
  <si>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</si>
  <si>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</si>
  <si>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</si>
  <si>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</si>
  <si>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</si>
  <si>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</si>
  <si>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</si>
  <si>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</si>
  <si>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</si>
  <si>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</si>
  <si>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</si>
  <si>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</si>
  <si>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</si>
  <si>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</si>
  <si>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</si>
  <si>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</si>
  <si>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</si>
  <si>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</si>
  <si>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</si>
  <si>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</si>
  <si>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</si>
  <si>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</si>
  <si>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</si>
  <si>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</si>
  <si>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</si>
  <si>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</si>
  <si>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</si>
  <si>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</si>
  <si>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</si>
  <si>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</si>
  <si>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</si>
  <si>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</si>
  <si>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</si>
  <si>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</si>
  <si>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</si>
  <si>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</si>
  <si>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</si>
  <si>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</si>
  <si>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</si>
  <si>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</si>
  <si>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</si>
  <si>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</si>
  <si>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</si>
  <si>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</si>
  <si>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</si>
  <si>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</si>
  <si>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</si>
  <si>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</si>
  <si>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</si>
  <si>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</si>
  <si>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</si>
  <si>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</si>
  <si>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</si>
  <si>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</si>
  <si>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</si>
  <si>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</si>
  <si>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</si>
  <si>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</si>
  <si>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</si>
  <si>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</si>
  <si>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</si>
  <si>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</si>
  <si>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</si>
  <si>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</si>
  <si>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</si>
  <si>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</si>
  <si>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</si>
  <si>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</si>
  <si>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</si>
  <si>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</si>
  <si>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</si>
  <si>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</si>
  <si>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</si>
  <si>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</si>
  <si>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</si>
  <si>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</si>
  <si>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</si>
  <si>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</si>
  <si>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</si>
  <si>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</si>
  <si>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</si>
  <si>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</si>
  <si>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</si>
  <si>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</si>
  <si>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</si>
  <si>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</si>
  <si>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</si>
  <si>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</si>
  <si>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</si>
  <si>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</si>
  <si>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</si>
  <si>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</si>
  <si>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</si>
  <si>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</si>
  <si>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</si>
  <si>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</si>
  <si>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</si>
  <si>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</si>
  <si>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</si>
  <si>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</si>
  <si>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</si>
  <si>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</si>
  <si>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</si>
  <si>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</si>
  <si>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</si>
  <si>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</si>
  <si>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</si>
  <si>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</si>
  <si>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</si>
  <si>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</si>
  <si>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</si>
  <si>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</si>
  <si>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</si>
  <si>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</si>
  <si>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</si>
  <si>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</si>
  <si>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</si>
  <si>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</si>
  <si>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</si>
  <si>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</si>
  <si>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</si>
  <si>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</si>
  <si>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</si>
  <si>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</si>
  <si>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</si>
  <si>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</si>
  <si>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</si>
  <si>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</si>
  <si>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</si>
  <si>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</si>
  <si>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</si>
  <si>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</si>
  <si>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</si>
  <si>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</si>
  <si>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</si>
  <si>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</si>
  <si>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</si>
  <si>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</si>
  <si>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</si>
  <si>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</si>
  <si>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</si>
  <si>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</si>
  <si>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</si>
  <si>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</si>
  <si>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</si>
  <si>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</si>
  <si>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</si>
  <si>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</si>
  <si>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</si>
  <si>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</si>
  <si>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</si>
  <si>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</si>
  <si>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</si>
  <si>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</si>
  <si>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</si>
  <si>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</si>
  <si>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</si>
  <si>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</si>
  <si>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</si>
  <si>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</si>
  <si>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</si>
  <si>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</si>
  <si>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</si>
  <si>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</si>
  <si>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</si>
  <si>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</si>
  <si>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</si>
  <si>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</si>
  <si>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</si>
  <si>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</si>
  <si>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</si>
  <si>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</si>
  <si>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</si>
  <si>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</si>
  <si>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</si>
  <si>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</si>
  <si>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</si>
  <si>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</si>
  <si>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</si>
  <si>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</si>
  <si>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</si>
  <si>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</si>
  <si>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</si>
  <si>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</si>
  <si>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</si>
  <si>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</si>
  <si>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</si>
  <si>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</si>
  <si>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</si>
  <si>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</si>
  <si>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</si>
  <si>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</si>
  <si>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</si>
  <si>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</si>
  <si>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</si>
  <si>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</si>
  <si>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</si>
  <si>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</si>
  <si>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</si>
  <si>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</si>
  <si>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</si>
  <si>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</si>
  <si>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</si>
  <si>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</si>
  <si>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</si>
  <si>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</si>
  <si>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</si>
  <si>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</si>
  <si>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</si>
  <si>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</si>
  <si>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</si>
  <si>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</si>
  <si>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</si>
  <si>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</si>
  <si>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</si>
  <si>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</si>
  <si>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</si>
  <si>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</si>
  <si>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</si>
  <si>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</si>
  <si>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</si>
  <si>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</si>
  <si>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</si>
  <si>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</si>
  <si>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</si>
  <si>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</si>
  <si>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</si>
  <si>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</si>
  <si>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</si>
  <si>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</si>
  <si>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</si>
  <si>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</si>
  <si>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</si>
  <si>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</si>
  <si>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</si>
  <si>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</si>
  <si>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</si>
  <si>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</si>
  <si>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</si>
  <si>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</si>
  <si>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</si>
  <si>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</si>
  <si>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</si>
  <si>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</si>
  <si>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</si>
  <si>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</si>
  <si>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</si>
  <si>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</si>
  <si>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</si>
  <si>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</si>
  <si>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</si>
  <si>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</si>
  <si>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</si>
  <si>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</si>
  <si>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</si>
  <si>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</si>
  <si>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</si>
  <si>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</si>
  <si>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</si>
  <si>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</si>
  <si>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</si>
  <si>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</si>
  <si>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</si>
  <si>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</si>
  <si>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</si>
  <si>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</si>
  <si>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</si>
  <si>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</si>
  <si>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</si>
  <si>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</si>
  <si>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</si>
  <si>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</si>
  <si>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</si>
  <si>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</si>
  <si>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</si>
  <si>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</si>
  <si>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</si>
  <si>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</si>
  <si>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</si>
  <si>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</si>
  <si>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</si>
  <si>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</si>
  <si>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</si>
  <si>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</si>
  <si>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</si>
  <si>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</si>
  <si>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</si>
  <si>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</si>
  <si>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</si>
  <si>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</si>
  <si>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</si>
  <si>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</si>
  <si>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</si>
  <si>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</si>
  <si>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</si>
  <si>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</si>
  <si>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</si>
  <si>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</si>
  <si>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</si>
  <si>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</si>
  <si>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</si>
  <si>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</si>
  <si>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</si>
  <si>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</si>
  <si>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</si>
  <si>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</si>
  <si>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</si>
  <si>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</si>
  <si>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</si>
  <si>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</si>
  <si>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</si>
  <si>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</si>
  <si>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</si>
  <si>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</si>
  <si>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</si>
  <si>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</si>
  <si>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</si>
  <si>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</si>
  <si>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</si>
  <si>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</si>
  <si>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</si>
  <si>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</si>
  <si>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</si>
  <si>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</si>
  <si>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</si>
  <si>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</si>
  <si>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</si>
  <si>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</si>
  <si>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</si>
  <si>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</si>
  <si>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</si>
  <si>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</si>
  <si>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</si>
  <si>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</si>
  <si>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</si>
  <si>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</si>
  <si>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</si>
  <si>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</si>
  <si>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</si>
  <si>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</si>
  <si>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</si>
  <si>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</si>
  <si>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</si>
  <si>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</si>
  <si>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</si>
  <si>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</si>
  <si>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</si>
  <si>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</si>
  <si>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</si>
  <si>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</si>
  <si>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</si>
  <si>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</si>
  <si>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</si>
  <si>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</si>
  <si>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</si>
  <si>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</si>
  <si>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</si>
  <si>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</si>
  <si>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</si>
  <si>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</si>
  <si>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</si>
  <si>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</si>
  <si>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</si>
  <si>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</si>
  <si>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</si>
  <si>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</si>
  <si>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</si>
  <si>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</si>
  <si>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</si>
  <si>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</si>
  <si>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</si>
  <si>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</si>
  <si>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</si>
  <si>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</si>
  <si>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</si>
  <si>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</si>
  <si>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</si>
  <si>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</si>
  <si>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</si>
  <si>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</si>
  <si>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</si>
  <si>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</si>
  <si>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</si>
  <si>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</si>
  <si>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</si>
  <si>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</si>
  <si>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</si>
  <si>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</si>
  <si>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</si>
  <si>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</si>
  <si>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</si>
  <si>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</si>
  <si>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</si>
  <si>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</si>
  <si>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</si>
  <si>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</si>
  <si>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</si>
  <si>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</si>
  <si>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</si>
  <si>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</si>
  <si>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</si>
  <si>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</si>
  <si>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</si>
  <si>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</si>
  <si>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</si>
  <si>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</si>
  <si>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</si>
  <si>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</si>
  <si>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</si>
  <si>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</si>
  <si>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</si>
  <si>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</si>
  <si>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</si>
  <si>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</si>
  <si>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</si>
  <si>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</si>
  <si>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</si>
  <si>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</si>
  <si>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</si>
  <si>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</si>
  <si>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</si>
  <si>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</si>
  <si>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</si>
  <si>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</si>
  <si>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</si>
  <si>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</si>
  <si>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</si>
  <si>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</si>
  <si>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</si>
  <si>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</si>
  <si>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</si>
  <si>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</si>
  <si>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</si>
  <si>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</si>
  <si>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</si>
  <si>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</si>
  <si>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</si>
  <si>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</si>
  <si>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</si>
  <si>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</si>
  <si>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</si>
  <si>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</si>
  <si>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</si>
  <si>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</si>
  <si>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</si>
  <si>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</si>
  <si>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</si>
  <si>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</si>
  <si>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</si>
  <si>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</si>
  <si>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</si>
  <si>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</si>
  <si>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</si>
  <si>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</si>
  <si>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</si>
  <si>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</si>
  <si>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</si>
  <si>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</si>
  <si>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</si>
  <si>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</si>
  <si>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</si>
  <si>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</si>
  <si>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</si>
  <si>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</si>
  <si>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</si>
  <si>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</si>
  <si>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</si>
  <si>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</si>
  <si>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</si>
  <si>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</si>
  <si>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</si>
  <si>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</si>
  <si>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</si>
  <si>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</si>
  <si>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</si>
  <si>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</si>
  <si>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</si>
  <si>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</si>
  <si>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</si>
  <si>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</si>
  <si>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</si>
  <si>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</si>
  <si>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</si>
  <si>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</si>
  <si>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</si>
  <si>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</si>
  <si>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</si>
  <si>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</si>
  <si>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</si>
  <si>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</si>
  <si>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</si>
  <si>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</si>
  <si>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</si>
  <si>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</si>
  <si>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</si>
  <si>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</si>
  <si>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</si>
  <si>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</si>
  <si>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</si>
  <si>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</si>
  <si>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</si>
  <si>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</si>
  <si>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</si>
  <si>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</si>
  <si>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</si>
  <si>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</si>
  <si>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</si>
  <si>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</si>
  <si>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</si>
  <si>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</si>
  <si>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</si>
  <si>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</si>
  <si>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</si>
  <si>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</si>
  <si>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</si>
  <si>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</si>
  <si>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</si>
  <si>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</si>
  <si>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</si>
  <si>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</si>
  <si>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</si>
  <si>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</si>
  <si>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</si>
  <si>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</si>
  <si>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</si>
  <si>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</si>
  <si>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</si>
  <si>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</si>
  <si>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</si>
  <si>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</si>
  <si>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</si>
  <si>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</si>
  <si>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</si>
  <si>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</si>
  <si>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</si>
  <si>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</si>
  <si>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</si>
  <si>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</si>
  <si>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</si>
  <si>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</si>
  <si>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</si>
  <si>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</si>
  <si>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</si>
  <si>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</si>
  <si>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</si>
  <si>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</si>
  <si>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</si>
  <si>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</si>
  <si>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</si>
  <si>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</si>
  <si>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</si>
  <si>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</si>
  <si>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</si>
  <si>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</si>
  <si>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</si>
  <si>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</si>
  <si>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</si>
  <si>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</si>
  <si>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</si>
  <si>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</si>
  <si>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</si>
  <si>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</si>
  <si>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</si>
  <si>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</si>
  <si>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</si>
  <si>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</si>
  <si>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</si>
  <si>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</si>
  <si>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</si>
  <si>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</si>
  <si>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</si>
  <si>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</si>
  <si>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</si>
  <si>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</si>
  <si>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</si>
  <si>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</si>
  <si>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</si>
  <si>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</si>
  <si>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</si>
  <si>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</si>
  <si>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</si>
  <si>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</si>
  <si>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</si>
  <si>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</si>
  <si>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</si>
  <si>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</si>
  <si>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</si>
  <si>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</si>
  <si>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</si>
  <si>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</si>
  <si>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</si>
  <si>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</si>
  <si>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</si>
  <si>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</si>
  <si>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</si>
  <si>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</si>
  <si>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</si>
  <si>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</si>
  <si>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</si>
  <si>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</si>
  <si>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</si>
  <si>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</si>
  <si>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</si>
  <si>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</si>
  <si>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</si>
  <si>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</si>
  <si>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</si>
  <si>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</si>
  <si>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</si>
  <si>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</si>
  <si>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</si>
  <si>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</si>
  <si>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</si>
  <si>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</si>
  <si>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</si>
  <si>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</si>
  <si>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</si>
  <si>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</si>
  <si>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</si>
  <si>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</si>
  <si>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</si>
  <si>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</si>
  <si>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</si>
  <si>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</si>
  <si>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</si>
  <si>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</si>
  <si>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</si>
  <si>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</si>
  <si>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</si>
  <si>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</si>
  <si>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</si>
  <si>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</si>
  <si>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</si>
  <si>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</si>
  <si>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</si>
  <si>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</si>
  <si>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</si>
  <si>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</si>
  <si>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</si>
  <si>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</si>
  <si>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</si>
  <si>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</si>
  <si>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</si>
  <si>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</si>
  <si>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</si>
  <si>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</si>
  <si>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</si>
  <si>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</si>
  <si>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</si>
  <si>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</si>
  <si>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</si>
  <si>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</si>
  <si>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</si>
  <si>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</si>
  <si>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</si>
  <si>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</si>
  <si>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</si>
  <si>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</si>
  <si>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</si>
  <si>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</si>
  <si>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</si>
  <si>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</si>
  <si>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</si>
  <si>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</si>
  <si>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</si>
  <si>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</si>
  <si>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</si>
  <si>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</si>
  <si>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</si>
  <si>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</si>
  <si>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</si>
  <si>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</si>
  <si>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</si>
  <si>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</si>
  <si>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</si>
  <si>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</si>
  <si>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</si>
  <si>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</si>
  <si>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</si>
  <si>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</si>
  <si>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</si>
  <si>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</si>
  <si>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</si>
  <si>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</si>
  <si>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</si>
  <si>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</si>
  <si>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</si>
  <si>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</si>
  <si>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</si>
  <si>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</si>
  <si>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</si>
  <si>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</si>
  <si>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</si>
  <si>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</si>
  <si>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</si>
  <si>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</si>
  <si>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</si>
  <si>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</si>
  <si>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</si>
  <si>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</si>
  <si>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</si>
  <si>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</si>
  <si>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</si>
  <si>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</si>
  <si>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</si>
  <si>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</si>
  <si>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</si>
  <si>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</si>
  <si>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</si>
  <si>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</si>
  <si>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</si>
  <si>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</si>
  <si>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</si>
  <si>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</si>
  <si>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</si>
  <si>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</si>
  <si>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</si>
  <si>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</si>
  <si>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</si>
  <si>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</si>
  <si>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</si>
  <si>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</si>
  <si>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</si>
  <si>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</si>
  <si>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</si>
  <si>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</si>
  <si>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</si>
  <si>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</si>
  <si>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</si>
  <si>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</si>
  <si>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</si>
  <si>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</si>
  <si>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</si>
  <si>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</si>
  <si>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</si>
  <si>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</si>
  <si>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</si>
  <si>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</si>
  <si>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</si>
  <si>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</si>
  <si>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</si>
  <si>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</si>
  <si>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</si>
  <si>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</si>
  <si>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</si>
  <si>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</si>
  <si>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</si>
  <si>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</si>
  <si>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</si>
  <si>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</si>
  <si>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</si>
  <si>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</si>
  <si>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</si>
  <si>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</si>
  <si>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</si>
  <si>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</si>
  <si>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</si>
  <si>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</si>
  <si>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</si>
  <si>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</si>
  <si>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</si>
  <si>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</si>
  <si>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</si>
  <si>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</si>
  <si>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</si>
  <si>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</si>
  <si>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</si>
  <si>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</si>
  <si>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</si>
  <si>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</si>
  <si>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</si>
  <si>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</si>
  <si>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</si>
  <si>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</si>
  <si>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</si>
  <si>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</si>
  <si>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</si>
  <si>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</si>
  <si>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</si>
  <si>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</si>
  <si>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</si>
  <si>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</si>
  <si>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</si>
  <si>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</si>
  <si>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</si>
  <si>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</si>
  <si>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</si>
  <si>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</si>
  <si>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</si>
  <si>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</si>
  <si>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</si>
  <si>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</si>
  <si>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</si>
  <si>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</si>
  <si>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</si>
  <si>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</si>
  <si>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</si>
  <si>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</si>
  <si>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</si>
  <si>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</si>
  <si>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</si>
  <si>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</si>
  <si>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</si>
  <si>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</si>
  <si>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</si>
  <si>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</si>
  <si>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</si>
  <si>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</si>
  <si>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</si>
  <si>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</si>
  <si>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</si>
  <si>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</si>
  <si>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</si>
  <si>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</si>
  <si>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</si>
  <si>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</si>
  <si>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</si>
  <si>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</si>
  <si>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</si>
  <si>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</si>
  <si>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</si>
  <si>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</si>
  <si>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</si>
  <si>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</si>
  <si>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</si>
  <si>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</si>
  <si>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</si>
  <si>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</si>
  <si>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</si>
  <si>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</si>
  <si>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</si>
  <si>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</si>
  <si>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</si>
  <si>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</si>
  <si>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</si>
  <si>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</si>
  <si>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</si>
  <si>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</si>
  <si>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</si>
  <si>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</si>
  <si>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</si>
  <si>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</si>
  <si>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</si>
  <si>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</si>
  <si>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</si>
  <si>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</si>
  <si>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</si>
  <si>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</si>
  <si>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</si>
  <si>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</si>
  <si>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</si>
  <si>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</si>
  <si>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</si>
  <si>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</si>
  <si>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</si>
  <si>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</si>
  <si>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</si>
  <si>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</si>
  <si>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</si>
  <si>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</si>
  <si>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</si>
  <si>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</si>
  <si>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</si>
  <si>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</si>
  <si>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</si>
  <si>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</si>
  <si>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</si>
  <si>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</si>
  <si>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</si>
  <si>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</si>
  <si>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</si>
  <si>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</si>
  <si>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</si>
  <si>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</si>
  <si>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</si>
  <si>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</si>
  <si>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</si>
  <si>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</si>
  <si>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</si>
  <si>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</si>
  <si>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</si>
  <si>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</si>
  <si>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</si>
  <si>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</si>
  <si>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</si>
  <si>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</si>
  <si>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</si>
  <si>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</si>
  <si>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</si>
  <si>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</si>
  <si>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</si>
  <si>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</si>
  <si>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</si>
  <si>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</si>
  <si>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</si>
  <si>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</si>
  <si>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</si>
  <si>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</si>
  <si>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</si>
  <si>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</si>
  <si>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</si>
  <si>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</si>
  <si>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</si>
  <si>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</si>
  <si>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</si>
  <si>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</si>
  <si>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</si>
  <si>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</si>
  <si>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</si>
  <si>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</si>
  <si>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</si>
  <si>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</si>
  <si>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</si>
  <si>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</si>
  <si>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</si>
  <si>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</si>
  <si>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</si>
  <si>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</si>
  <si>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</si>
  <si>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</si>
  <si>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</si>
  <si>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</si>
  <si>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</si>
  <si>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</si>
  <si>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</si>
  <si>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</si>
  <si>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</si>
  <si>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</si>
  <si>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</si>
  <si>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</si>
  <si>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</si>
  <si>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</si>
  <si>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</si>
  <si>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</si>
  <si>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</si>
  <si>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</si>
  <si>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</si>
  <si>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</si>
  <si>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</si>
  <si>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</si>
  <si>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</si>
  <si>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</si>
  <si>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</si>
  <si>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</si>
  <si>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</si>
  <si>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</si>
  <si>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</si>
  <si>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</si>
  <si>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</si>
  <si>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</si>
  <si>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</si>
  <si>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</si>
  <si>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</si>
  <si>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</si>
  <si>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</si>
  <si>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</si>
  <si>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</si>
  <si>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</si>
  <si>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</si>
  <si>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</si>
  <si>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</si>
  <si>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</si>
  <si>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</si>
  <si>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</si>
  <si>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</si>
  <si>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</si>
  <si>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</si>
  <si>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</si>
  <si>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</si>
  <si>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</si>
  <si>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</si>
  <si>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</si>
  <si>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</si>
  <si>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</si>
  <si>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</si>
  <si>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</si>
  <si>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</si>
  <si>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</si>
  <si>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</si>
  <si>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</si>
  <si>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</si>
  <si>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</si>
  <si>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</si>
  <si>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</si>
  <si>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</si>
  <si>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</si>
  <si>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</si>
  <si>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</si>
  <si>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</si>
  <si>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</si>
  <si>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</si>
  <si>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</si>
  <si>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</si>
  <si>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</si>
  <si>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</si>
  <si>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</si>
  <si>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</si>
  <si>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</si>
  <si>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</si>
  <si>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</si>
  <si>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</si>
  <si>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</si>
  <si>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</si>
  <si>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</si>
  <si>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</si>
  <si>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</si>
  <si>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</si>
  <si>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</si>
  <si>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</si>
  <si>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</si>
  <si>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</si>
  <si>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</si>
  <si>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</si>
  <si>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</si>
  <si>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</si>
  <si>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</si>
  <si>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</si>
  <si>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</si>
  <si>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</si>
  <si>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</si>
  <si>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</si>
  <si>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</si>
  <si>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</si>
  <si>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</si>
  <si>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</si>
  <si>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</si>
  <si>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</si>
  <si>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</si>
  <si>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</si>
  <si>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</si>
  <si>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</si>
  <si>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</si>
  <si>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</si>
  <si>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</si>
  <si>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</si>
  <si>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</si>
  <si>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</si>
  <si>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</si>
  <si>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</si>
  <si>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</si>
  <si>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</si>
  <si>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</si>
  <si>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</si>
  <si>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</si>
  <si>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</si>
  <si>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</si>
  <si>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</si>
  <si>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</si>
  <si>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</si>
  <si>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</si>
  <si>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</si>
  <si>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</si>
  <si>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</si>
  <si>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</si>
  <si>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</si>
  <si>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</si>
  <si>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</si>
  <si>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</si>
  <si>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</si>
  <si>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</si>
  <si>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</si>
  <si>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</si>
  <si>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</si>
  <si>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</si>
  <si>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</si>
  <si>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</si>
  <si>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</si>
  <si>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</si>
  <si>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</si>
  <si>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</si>
  <si>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</si>
  <si>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</si>
  <si>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</si>
  <si>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</si>
  <si>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</si>
  <si>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</si>
  <si>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</si>
  <si>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</si>
  <si>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</si>
  <si>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</si>
  <si>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</si>
  <si>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</si>
  <si>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</si>
  <si>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</si>
  <si>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</si>
  <si>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</si>
  <si>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</si>
  <si>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</si>
  <si>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</si>
  <si>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</si>
  <si>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</si>
  <si>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</si>
  <si>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</si>
  <si>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</si>
  <si>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</si>
  <si>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</si>
  <si>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</si>
  <si>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</si>
  <si>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</si>
  <si>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</si>
  <si>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</si>
  <si>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</si>
  <si>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</si>
  <si>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</si>
  <si>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</si>
  <si>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</si>
  <si>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</si>
  <si>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</si>
  <si>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</si>
  <si>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</si>
  <si>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</si>
  <si>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</si>
  <si>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</si>
  <si>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</si>
  <si>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</si>
  <si>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</si>
  <si>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</si>
  <si>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</si>
  <si>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</si>
  <si>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</si>
  <si>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</si>
  <si>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</si>
  <si>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</si>
  <si>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</si>
  <si>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</si>
  <si>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</si>
  <si>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</si>
  <si>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</si>
  <si>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</si>
  <si>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</si>
  <si>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</si>
  <si>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</si>
  <si>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</si>
  <si>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</si>
  <si>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</si>
  <si>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</si>
  <si>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</si>
  <si>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</si>
  <si>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</si>
  <si>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</si>
  <si>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</si>
  <si>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</si>
  <si>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</si>
  <si>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</si>
  <si>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</si>
  <si>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</si>
  <si>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</si>
  <si>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</si>
  <si>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</si>
  <si>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</si>
  <si>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</si>
  <si>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</si>
  <si>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</si>
  <si>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</si>
  <si>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</si>
  <si>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</si>
  <si>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</si>
  <si>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</si>
  <si>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</si>
  <si>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</si>
  <si>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</si>
  <si>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</si>
  <si>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</si>
  <si>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</si>
  <si>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</si>
  <si>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</si>
  <si>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</si>
  <si>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</si>
  <si>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</si>
  <si>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</si>
  <si>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</si>
  <si>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</si>
  <si>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</si>
  <si>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</si>
  <si>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</si>
  <si>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</si>
  <si>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</si>
  <si>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</si>
  <si>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</si>
  <si>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</si>
  <si>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</si>
  <si>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</si>
  <si>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</si>
  <si>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</si>
  <si>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</si>
  <si>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</si>
  <si>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</si>
  <si>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</si>
  <si>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</si>
  <si>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</si>
  <si>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</si>
  <si>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</si>
  <si>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</si>
  <si>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</si>
  <si>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</si>
  <si>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</si>
  <si>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</si>
  <si>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</si>
  <si>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</si>
  <si>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</si>
  <si>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</si>
  <si>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</si>
  <si>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</si>
  <si>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</si>
  <si>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</si>
  <si>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</si>
  <si>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</si>
  <si>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</si>
  <si>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</si>
  <si>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</si>
  <si>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</si>
  <si>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</si>
  <si>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</si>
  <si>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</si>
  <si>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</si>
  <si>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</si>
  <si>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</si>
  <si>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</si>
  <si>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</si>
  <si>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</si>
  <si>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</si>
  <si>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</si>
  <si>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</si>
  <si>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</si>
  <si>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</si>
  <si>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</si>
  <si>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</si>
  <si>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</si>
  <si>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</si>
  <si>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</si>
  <si>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</si>
  <si>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</si>
  <si>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</si>
  <si>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</si>
  <si>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</si>
  <si>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</si>
  <si>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</si>
  <si>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</si>
  <si>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</si>
  <si>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</si>
  <si>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</si>
  <si>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</si>
  <si>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</si>
  <si>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</si>
  <si>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</si>
  <si>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</si>
  <si>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</si>
  <si>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</si>
  <si>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</si>
  <si>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</si>
  <si>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</si>
  <si>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</si>
  <si>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</si>
  <si>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</si>
  <si>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</si>
  <si>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</si>
  <si>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</si>
  <si>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</si>
  <si>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</si>
  <si>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</si>
  <si>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</si>
  <si>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</si>
  <si>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</si>
  <si>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</si>
  <si>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</si>
  <si>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</si>
  <si>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</si>
  <si>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</si>
  <si>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</si>
  <si>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</si>
  <si>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</si>
  <si>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</si>
  <si>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</si>
  <si>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</si>
  <si>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</si>
  <si>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</si>
  <si>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</si>
  <si>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</si>
  <si>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</si>
  <si>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</si>
  <si>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</si>
  <si>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</si>
  <si>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</si>
  <si>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</si>
  <si>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</si>
  <si>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</si>
  <si>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</si>
  <si>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</si>
  <si>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</si>
  <si>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</si>
  <si>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</si>
  <si>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</si>
  <si>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</si>
  <si>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</si>
  <si>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</si>
  <si>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</si>
  <si>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</si>
  <si>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</si>
  <si>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</si>
  <si>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</si>
  <si>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</si>
  <si>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</si>
  <si>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</si>
  <si>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</si>
  <si>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</si>
  <si>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</si>
  <si>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</si>
  <si>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</si>
  <si>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</si>
  <si>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</si>
  <si>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</si>
  <si>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</si>
  <si>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</si>
  <si>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</si>
  <si>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</si>
  <si>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</si>
  <si>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</si>
  <si>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</si>
  <si>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</si>
  <si>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</si>
  <si>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</si>
  <si>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</si>
  <si>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</si>
  <si>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</si>
  <si>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</si>
  <si>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</si>
  <si>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</si>
  <si>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</si>
  <si>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</si>
  <si>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</si>
  <si>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</si>
  <si>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</si>
  <si>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</si>
  <si>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</si>
  <si>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</si>
  <si>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</si>
  <si>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</si>
  <si>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</si>
  <si>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</si>
  <si>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</si>
  <si>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</si>
  <si>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</si>
  <si>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</si>
  <si>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</si>
  <si>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</si>
  <si>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</si>
  <si>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</si>
  <si>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</si>
  <si>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</si>
  <si>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</si>
  <si>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</si>
  <si>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</si>
  <si>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</si>
  <si>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</si>
  <si>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</si>
  <si>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</si>
  <si>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</si>
  <si>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</si>
  <si>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</si>
  <si>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</si>
  <si>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</si>
  <si>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</si>
  <si>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</si>
  <si>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</si>
  <si>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</si>
  <si>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</si>
  <si>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</si>
  <si>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</si>
  <si>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</si>
  <si>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</si>
  <si>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</si>
  <si>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</si>
  <si>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</si>
  <si>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</si>
  <si>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</si>
  <si>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</si>
  <si>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</si>
  <si>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</si>
  <si>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</si>
  <si>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</si>
  <si>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</si>
  <si>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</si>
  <si>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</si>
  <si>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</si>
  <si>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</si>
  <si>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</si>
  <si>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</si>
  <si>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</si>
  <si>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</si>
  <si>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</si>
  <si>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</si>
  <si>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</si>
  <si>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</si>
  <si>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</si>
  <si>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</si>
  <si>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</si>
  <si>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</si>
  <si>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</si>
  <si>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</si>
  <si>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</si>
  <si>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</si>
  <si>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</si>
  <si>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</si>
  <si>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</si>
  <si>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</si>
  <si>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</si>
  <si>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</si>
  <si>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</si>
  <si>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</si>
  <si>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</si>
  <si>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</si>
  <si>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</si>
  <si>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</si>
  <si>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</si>
  <si>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</si>
  <si>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</si>
  <si>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</si>
  <si>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</si>
  <si>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</si>
  <si>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</si>
  <si>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</si>
  <si>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</si>
  <si>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</si>
  <si>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</si>
  <si>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</si>
  <si>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</si>
  <si>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</si>
  <si>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</si>
  <si>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</si>
  <si>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</si>
  <si>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</si>
  <si>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</si>
  <si>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</si>
  <si>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</si>
  <si>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</si>
  <si>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</si>
  <si>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</si>
  <si>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</si>
  <si>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</si>
  <si>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</si>
  <si>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</si>
  <si>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</si>
  <si>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</si>
  <si>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</si>
  <si>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</si>
  <si>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</si>
  <si>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</si>
  <si>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</si>
  <si>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</si>
  <si>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</si>
  <si>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</si>
  <si>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</si>
  <si>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</si>
  <si>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</si>
  <si>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</si>
  <si>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</si>
  <si>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</si>
  <si>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</si>
  <si>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</si>
  <si>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</si>
  <si>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</si>
  <si>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</si>
  <si>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</si>
  <si>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</si>
  <si>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</si>
  <si>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</si>
  <si>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</si>
  <si>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</si>
  <si>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</si>
  <si>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</si>
  <si>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</si>
  <si>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</si>
  <si>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</si>
  <si>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</si>
  <si>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</si>
  <si>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</si>
  <si>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</si>
  <si>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</si>
  <si>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</si>
  <si>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</si>
  <si>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</si>
  <si>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</si>
  <si>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</si>
  <si>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</si>
  <si>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</si>
  <si>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</si>
  <si>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</si>
  <si>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</si>
  <si>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</si>
  <si>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</si>
  <si>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</si>
  <si>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</si>
  <si>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</si>
  <si>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</si>
  <si>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</si>
  <si>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</si>
  <si>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</si>
  <si>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</si>
  <si>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</si>
  <si>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</si>
  <si>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</si>
  <si>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</si>
  <si>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</si>
  <si>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</si>
  <si>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</si>
  <si>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</si>
  <si>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</si>
  <si>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</si>
  <si>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</si>
  <si>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</si>
  <si>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</si>
  <si>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</si>
  <si>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</si>
  <si>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</si>
  <si>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</si>
  <si>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</si>
  <si>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</si>
  <si>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</si>
  <si>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</si>
  <si>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</si>
  <si>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</si>
  <si>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</si>
  <si>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</si>
  <si>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</si>
  <si>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</si>
  <si>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</si>
  <si>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</si>
  <si>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</si>
  <si>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</si>
  <si>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</si>
  <si>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</si>
  <si>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</si>
  <si>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</si>
  <si>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</si>
  <si>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</si>
  <si>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</si>
  <si>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</si>
  <si>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</si>
  <si>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</si>
  <si>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</si>
  <si>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</si>
  <si>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</si>
  <si>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</si>
  <si>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</si>
  <si>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</si>
  <si>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</si>
  <si>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</si>
  <si>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</si>
  <si>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</si>
  <si>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</si>
  <si>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</si>
  <si>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</si>
  <si>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</si>
  <si>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</si>
  <si>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</si>
  <si>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</si>
  <si>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</si>
  <si>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</si>
  <si>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</si>
  <si>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</si>
  <si>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</si>
  <si>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</si>
  <si>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</si>
  <si>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</si>
  <si>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</si>
  <si>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</si>
  <si>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</si>
  <si>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</si>
  <si>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</si>
  <si>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</si>
  <si>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</si>
  <si>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</si>
  <si>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</si>
  <si>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</si>
  <si>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</si>
  <si>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</si>
  <si>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</si>
  <si>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</si>
  <si>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</si>
  <si>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</si>
  <si>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</si>
  <si>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</si>
  <si>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</si>
  <si>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</si>
  <si>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</si>
  <si>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</si>
  <si>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</si>
  <si>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</si>
  <si>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</si>
  <si>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</si>
  <si>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</si>
  <si>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</si>
  <si>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</si>
  <si>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</si>
  <si>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</si>
  <si>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</si>
  <si>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</si>
  <si>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</si>
  <si>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</si>
  <si>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</si>
  <si>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</si>
  <si>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</si>
  <si>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</si>
  <si>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</si>
  <si>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</si>
  <si>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</si>
  <si>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</si>
  <si>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</si>
  <si>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</si>
  <si>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</si>
  <si>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</si>
  <si>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</si>
  <si>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</si>
  <si>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</si>
  <si>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</si>
  <si>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</si>
  <si>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</si>
  <si>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</si>
  <si>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</si>
  <si>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</si>
  <si>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</si>
  <si>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</si>
  <si>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</si>
  <si>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</si>
  <si>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</si>
  <si>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</si>
  <si>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</si>
  <si>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</si>
  <si>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</si>
  <si>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</si>
  <si>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</si>
  <si>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</si>
  <si>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</si>
  <si>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</si>
  <si>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</si>
  <si>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</si>
  <si>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</si>
  <si>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</si>
  <si>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</si>
  <si>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</si>
  <si>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</si>
  <si>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</si>
  <si>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</si>
  <si>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</si>
  <si>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</si>
  <si>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</si>
  <si>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</si>
  <si>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</si>
  <si>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</si>
  <si>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</si>
  <si>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</si>
  <si>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</si>
  <si>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</si>
  <si>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</si>
  <si>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</si>
  <si>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</si>
  <si>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</si>
  <si>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</si>
  <si>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</si>
  <si>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</si>
  <si>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</si>
  <si>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</si>
  <si>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</si>
  <si>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</si>
  <si>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</si>
  <si>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</si>
  <si>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</si>
  <si>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</si>
  <si>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</si>
  <si>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</si>
  <si>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</si>
  <si>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</si>
  <si>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</si>
  <si>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</si>
  <si>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</si>
  <si>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</si>
  <si>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</si>
  <si>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</si>
  <si>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</si>
  <si>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</si>
  <si>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</si>
  <si>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</si>
  <si>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</si>
  <si>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</si>
  <si>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</si>
  <si>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</si>
  <si>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</si>
  <si>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</si>
  <si>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</si>
  <si>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</si>
  <si>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</si>
  <si>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</si>
  <si>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</si>
  <si>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</si>
  <si>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</si>
  <si>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</si>
  <si>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</si>
  <si>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</si>
  <si>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</si>
  <si>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</si>
  <si>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</si>
  <si>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</si>
  <si>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</si>
  <si>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</si>
  <si>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</si>
  <si>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</si>
  <si>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</si>
  <si>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</si>
  <si>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</si>
  <si>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</si>
  <si>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</si>
  <si>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</si>
  <si>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</si>
  <si>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</si>
  <si>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</si>
  <si>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</si>
  <si>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</si>
  <si>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</si>
  <si>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</si>
  <si>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</si>
  <si>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</si>
  <si>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</si>
  <si>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</si>
  <si>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</si>
  <si>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</si>
  <si>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</si>
  <si>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</si>
  <si>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</si>
  <si>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</si>
  <si>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</si>
  <si>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</si>
  <si>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</si>
  <si>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</si>
  <si>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</si>
  <si>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</si>
  <si>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</si>
  <si>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</si>
  <si>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</si>
  <si>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</si>
  <si>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</si>
  <si>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</si>
  <si>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</si>
  <si>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</si>
  <si>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</si>
  <si>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</si>
  <si>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</si>
  <si>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</si>
  <si>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</si>
  <si>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</si>
  <si>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</si>
  <si>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</si>
  <si>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</si>
  <si>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</si>
  <si>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</si>
  <si>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</si>
  <si>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</si>
  <si>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</si>
  <si>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</si>
  <si>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</si>
  <si>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</si>
  <si>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</si>
  <si>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</si>
  <si>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</si>
  <si>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</si>
  <si>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</si>
  <si>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</si>
  <si>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</si>
  <si>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</si>
  <si>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</si>
  <si>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</si>
  <si>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</si>
  <si>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</si>
  <si>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</si>
  <si>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</si>
  <si>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</si>
  <si>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</si>
  <si>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</si>
  <si>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</si>
  <si>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</si>
  <si>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</si>
  <si>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</si>
  <si>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</si>
  <si>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</si>
  <si>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</si>
  <si>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</si>
  <si>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</si>
  <si>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</si>
  <si>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</si>
  <si>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</si>
  <si>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</si>
  <si>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</si>
  <si>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</si>
  <si>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</si>
  <si>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</si>
  <si>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</si>
  <si>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</si>
  <si>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</si>
  <si>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</si>
  <si>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</si>
  <si>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</si>
  <si>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</si>
  <si>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</si>
  <si>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</si>
  <si>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</si>
  <si>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</si>
  <si>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</si>
  <si>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</si>
  <si>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</si>
  <si>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</si>
  <si>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</si>
  <si>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</si>
  <si>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</si>
  <si>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</si>
  <si>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</si>
  <si>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</si>
  <si>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</si>
  <si>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</si>
  <si>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</si>
  <si>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</si>
  <si>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</si>
  <si>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</si>
  <si>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</si>
  <si>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</si>
  <si>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</si>
  <si>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</si>
  <si>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</si>
  <si>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</si>
  <si>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</si>
  <si>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</si>
  <si>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</si>
  <si>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</si>
  <si>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</si>
  <si>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</si>
  <si>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</si>
  <si>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</si>
  <si>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</si>
  <si>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</si>
  <si>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</si>
  <si>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</si>
  <si>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</si>
  <si>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</si>
  <si>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</si>
  <si>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</si>
  <si>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</si>
  <si>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</si>
  <si>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</si>
  <si>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</si>
  <si>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</si>
  <si>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</si>
  <si>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</si>
  <si>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</si>
  <si>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</si>
  <si>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</si>
  <si>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</si>
  <si>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</si>
  <si>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</si>
  <si>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</si>
  <si>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</si>
  <si>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</si>
  <si>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</si>
  <si>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</si>
  <si>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</si>
  <si>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</si>
  <si>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</si>
  <si>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</si>
  <si>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</si>
  <si>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</si>
  <si>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</si>
  <si>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</si>
  <si>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</si>
  <si>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</si>
  <si>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</si>
  <si>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</si>
  <si>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</si>
  <si>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</si>
  <si>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</si>
  <si>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</si>
  <si>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</si>
  <si>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</si>
  <si>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</si>
  <si>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</si>
  <si>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</si>
  <si>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</si>
  <si>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</si>
  <si>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</si>
  <si>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</si>
  <si>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</si>
  <si>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</si>
  <si>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</si>
  <si>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</si>
  <si>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</si>
  <si>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</si>
  <si>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</si>
  <si>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</si>
  <si>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</si>
  <si>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</si>
  <si>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</si>
  <si>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</si>
  <si>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</si>
  <si>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</si>
  <si>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</si>
  <si>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</si>
  <si>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</si>
  <si>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</si>
  <si>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</si>
  <si>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</si>
  <si>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</si>
  <si>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</si>
  <si>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</si>
  <si>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</si>
  <si>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</si>
  <si>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</si>
  <si>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</si>
  <si>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</si>
  <si>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</si>
  <si>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</si>
  <si>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</si>
  <si>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</si>
  <si>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</si>
  <si>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</si>
  <si>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</si>
  <si>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</si>
  <si>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</si>
  <si>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</si>
  <si>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</si>
  <si>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</si>
  <si>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</si>
  <si>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</si>
  <si>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</si>
  <si>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</si>
  <si>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</si>
  <si>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</si>
  <si>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</si>
  <si>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</si>
  <si>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</si>
  <si>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</si>
  <si>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</si>
  <si>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</si>
  <si>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</si>
  <si>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</si>
  <si>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</si>
  <si>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</si>
  <si>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</si>
  <si>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</si>
  <si>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</si>
  <si>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</si>
  <si>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</si>
  <si>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</si>
  <si>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</si>
  <si>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</si>
  <si>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</si>
  <si>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</si>
  <si>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</si>
  <si>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</si>
  <si>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</si>
  <si>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</si>
  <si>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</si>
  <si>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</si>
  <si>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</si>
  <si>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</si>
  <si>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</si>
  <si>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</si>
  <si>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</si>
  <si>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</si>
  <si>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</si>
  <si>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</si>
  <si>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</si>
  <si>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</si>
  <si>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</si>
  <si>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</si>
  <si>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</si>
  <si>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</si>
  <si>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</si>
  <si>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</si>
  <si>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</si>
  <si>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</si>
  <si>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</si>
  <si>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</si>
  <si>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</si>
  <si>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</si>
  <si>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</si>
  <si>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</si>
  <si>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</si>
  <si>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</si>
  <si>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</si>
  <si>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</si>
  <si>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</si>
  <si>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</si>
  <si>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</si>
  <si>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</si>
  <si>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</si>
  <si>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</si>
  <si>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</si>
  <si>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</si>
  <si>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</si>
  <si>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</si>
  <si>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</si>
  <si>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</si>
  <si>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</si>
  <si>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</si>
  <si>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</si>
  <si>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</si>
  <si>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</si>
  <si>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</si>
  <si>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</si>
  <si>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</si>
  <si>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</si>
  <si>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</si>
  <si>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</si>
  <si>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</si>
  <si>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</si>
  <si>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</si>
  <si>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</si>
  <si>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</si>
  <si>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</si>
  <si>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</si>
  <si>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</si>
  <si>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</si>
  <si>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</si>
  <si>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</si>
  <si>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</si>
  <si>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</si>
  <si>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</si>
  <si>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</si>
  <si>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</si>
  <si>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</si>
  <si>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</si>
  <si>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</si>
  <si>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</si>
  <si>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</si>
  <si>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</si>
  <si>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</si>
  <si>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</si>
  <si>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</si>
  <si>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</si>
  <si>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</si>
  <si>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</si>
  <si>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</si>
  <si>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</si>
  <si>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</si>
  <si>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</si>
  <si>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</si>
  <si>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</si>
  <si>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</si>
  <si>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</si>
  <si>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</si>
  <si>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</si>
  <si>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</si>
  <si>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</si>
  <si>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</si>
  <si>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</si>
  <si>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</si>
  <si>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</si>
  <si>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</si>
  <si>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</si>
  <si>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</si>
  <si>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</si>
  <si>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</si>
  <si>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</si>
  <si>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</si>
  <si>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</si>
  <si>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</si>
  <si>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</si>
  <si>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</si>
  <si>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</si>
  <si>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</si>
  <si>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</si>
  <si>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</si>
  <si>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</si>
  <si>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</si>
  <si>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</si>
  <si>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</si>
  <si>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</si>
  <si>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</si>
  <si>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</si>
  <si>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</si>
  <si>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</si>
  <si>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</si>
  <si>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</si>
  <si>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</si>
  <si>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</si>
  <si>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</si>
  <si>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</si>
  <si>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</si>
  <si>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</si>
  <si>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</si>
  <si>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</si>
  <si>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</si>
  <si>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</si>
  <si>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</si>
  <si>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</si>
  <si>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</si>
  <si>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</si>
  <si>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</si>
  <si>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</si>
  <si>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</si>
  <si>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</si>
  <si>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</si>
  <si>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</si>
  <si>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</si>
  <si>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</si>
  <si>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</si>
  <si>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</si>
  <si>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</si>
  <si>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</si>
  <si>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</si>
  <si>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</si>
  <si>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</si>
  <si>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</si>
  <si>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</si>
  <si>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</si>
  <si>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</si>
  <si>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</si>
  <si>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</si>
  <si>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</si>
  <si>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</si>
  <si>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</si>
  <si>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</si>
  <si>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</si>
  <si>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</si>
  <si>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</si>
  <si>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</si>
  <si>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</si>
  <si>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</si>
  <si>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</si>
  <si>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</si>
  <si>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</si>
  <si>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</si>
  <si>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</si>
  <si>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</si>
  <si>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</si>
  <si>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</si>
  <si>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</si>
  <si>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</si>
  <si>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</si>
  <si>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</si>
  <si>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</si>
  <si>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</si>
  <si>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</si>
  <si>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</si>
  <si>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</si>
  <si>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</si>
  <si>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</si>
  <si>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</si>
  <si>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</si>
  <si>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</si>
  <si>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</si>
  <si>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</si>
  <si>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</si>
  <si>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</si>
  <si>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</si>
  <si>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</si>
  <si>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</si>
  <si>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</si>
  <si>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</si>
  <si>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</si>
  <si>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</si>
  <si>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</si>
  <si>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</si>
  <si>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</si>
  <si>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</si>
  <si>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</si>
  <si>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</si>
  <si>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</si>
  <si>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</si>
  <si>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</si>
  <si>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</si>
  <si>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</si>
  <si>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</si>
  <si>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</si>
  <si>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</si>
  <si>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</si>
  <si>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</si>
  <si>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</si>
  <si>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</si>
  <si>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</si>
  <si>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</si>
  <si>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</si>
  <si>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</si>
  <si>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</si>
  <si>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</si>
  <si>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</si>
  <si>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</si>
  <si>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</si>
  <si>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</si>
  <si>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</si>
  <si>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</si>
  <si>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</si>
  <si>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</si>
  <si>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</si>
  <si>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</si>
  <si>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</si>
  <si>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</si>
  <si>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</si>
  <si>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</si>
  <si>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</si>
  <si>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</si>
  <si>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</si>
  <si>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</si>
  <si>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</si>
  <si>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</si>
  <si>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</si>
  <si>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</si>
  <si>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</si>
  <si>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</si>
  <si>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</si>
  <si>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</si>
  <si>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</si>
  <si>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</si>
  <si>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</si>
  <si>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</si>
  <si>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</si>
  <si>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</si>
  <si>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</si>
  <si>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</si>
  <si>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</si>
  <si>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</si>
  <si>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</si>
  <si>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</si>
  <si>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</si>
  <si>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</si>
  <si>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</si>
  <si>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</si>
  <si>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</si>
  <si>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</si>
  <si>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</si>
  <si>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</si>
  <si>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</si>
  <si>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</si>
  <si>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</si>
  <si>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</si>
  <si>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</si>
  <si>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</si>
  <si>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</si>
  <si>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</si>
  <si>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</si>
  <si>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</si>
  <si>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</si>
  <si>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</si>
  <si>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</si>
  <si>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</si>
  <si>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</si>
  <si>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</si>
  <si>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</si>
  <si>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</si>
  <si>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</si>
  <si>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</si>
  <si>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</si>
  <si>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</si>
  <si>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</si>
  <si>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</si>
  <si>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</si>
  <si>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</si>
  <si>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</si>
  <si>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</si>
  <si>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</si>
  <si>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</si>
  <si>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</si>
  <si>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</si>
  <si>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</si>
  <si>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</si>
  <si>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</si>
  <si>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</si>
  <si>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</si>
  <si>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</si>
  <si>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</si>
  <si>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</si>
  <si>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</si>
  <si>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</si>
  <si>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</si>
  <si>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</si>
  <si>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</si>
  <si>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</si>
  <si>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</si>
  <si>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</si>
  <si>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</si>
  <si>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</si>
  <si>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</si>
  <si>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</si>
  <si>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</si>
  <si>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</si>
  <si>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</si>
  <si>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</si>
  <si>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</si>
  <si>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</si>
  <si>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</si>
  <si>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</si>
  <si>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</si>
  <si>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</si>
  <si>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</si>
  <si>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</si>
  <si>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</si>
  <si>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</si>
  <si>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</si>
  <si>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</si>
  <si>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</si>
  <si>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</si>
  <si>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</si>
  <si>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</si>
  <si>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</si>
  <si>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</si>
  <si>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</si>
  <si>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</si>
  <si>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</si>
  <si>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</si>
  <si>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</si>
  <si>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</si>
  <si>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</si>
  <si>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</si>
  <si>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</si>
  <si>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</si>
  <si>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</si>
  <si>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</si>
  <si>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</si>
  <si>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</si>
  <si>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</si>
  <si>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</si>
  <si>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</si>
  <si>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</si>
  <si>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</si>
  <si>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</si>
  <si>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</si>
  <si>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</si>
  <si>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</si>
  <si>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</si>
  <si>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</si>
  <si>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</si>
  <si>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</si>
  <si>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</si>
  <si>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</si>
  <si>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</si>
  <si>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</si>
  <si>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</si>
  <si>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</si>
  <si>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</si>
  <si>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</si>
  <si>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</si>
  <si>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</si>
  <si>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</si>
  <si>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</si>
  <si>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</si>
  <si>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</si>
  <si>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</si>
  <si>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</si>
  <si>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</si>
  <si>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</si>
  <si>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</si>
  <si>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</si>
  <si>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</si>
  <si>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</si>
  <si>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</si>
  <si>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</si>
  <si>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</si>
  <si>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</si>
  <si>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</si>
  <si>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</si>
  <si>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</si>
  <si>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</si>
  <si>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</si>
  <si>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</si>
  <si>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</si>
  <si>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</si>
  <si>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</si>
  <si>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</si>
  <si>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</si>
  <si>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</si>
  <si>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</si>
  <si>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</si>
  <si>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</si>
  <si>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</si>
  <si>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</si>
  <si>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</si>
  <si>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</si>
  <si>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</si>
  <si>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</si>
  <si>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</si>
  <si>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</si>
  <si>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</si>
  <si>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</si>
  <si>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</si>
  <si>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</si>
  <si>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</si>
  <si>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</si>
  <si>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</si>
  <si>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</si>
  <si>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</si>
  <si>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</si>
  <si>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</si>
  <si>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</si>
  <si>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</si>
  <si>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</si>
  <si>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</si>
  <si>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</si>
  <si>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</si>
  <si>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</si>
  <si>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</si>
  <si>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</si>
  <si>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</si>
  <si>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</si>
  <si>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</si>
  <si>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</si>
  <si>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</si>
  <si>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</si>
  <si>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</si>
  <si>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</si>
  <si>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</si>
  <si>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</si>
  <si>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</si>
  <si>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</si>
  <si>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</si>
  <si>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</si>
  <si>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</si>
  <si>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</si>
  <si>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</si>
  <si>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</si>
  <si>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</si>
  <si>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</si>
  <si>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</si>
  <si>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</si>
  <si>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</si>
  <si>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</si>
  <si>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</si>
  <si>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</si>
  <si>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</si>
  <si>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</si>
  <si>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</si>
  <si>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</si>
  <si>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</si>
  <si>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</si>
  <si>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</si>
  <si>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</si>
  <si>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</si>
  <si>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</si>
  <si>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</si>
  <si>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</si>
  <si>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</si>
  <si>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</si>
  <si>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</si>
  <si>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</si>
  <si>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</si>
  <si>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</si>
  <si>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</si>
  <si>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</si>
  <si>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</si>
  <si>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</si>
  <si>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</si>
  <si>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</si>
  <si>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</si>
  <si>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</si>
  <si>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</si>
  <si>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</si>
  <si>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</si>
  <si>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</si>
  <si>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</si>
  <si>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</si>
  <si>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</si>
  <si>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</si>
  <si>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</si>
  <si>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</si>
  <si>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</si>
  <si>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</si>
  <si>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</si>
  <si>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</si>
  <si>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</si>
  <si>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</si>
  <si>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</si>
  <si>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</si>
  <si>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</si>
  <si>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</si>
  <si>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</si>
  <si>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</si>
  <si>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</si>
  <si>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</si>
  <si>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</si>
  <si>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</si>
  <si>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</si>
  <si>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</si>
  <si>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</si>
  <si>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</si>
  <si>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</si>
  <si>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</si>
  <si>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</si>
  <si>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</si>
  <si>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</si>
  <si>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</si>
  <si>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</si>
  <si>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</si>
  <si>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</si>
  <si>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</si>
  <si>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</si>
  <si>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</si>
  <si>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</si>
  <si>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</si>
  <si>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</si>
  <si>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</si>
  <si>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</si>
  <si>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</si>
  <si>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</si>
  <si>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</si>
  <si>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</si>
  <si>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</si>
  <si>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</si>
  <si>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</si>
  <si>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</si>
  <si>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</si>
  <si>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</si>
  <si>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</si>
  <si>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</si>
  <si>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</si>
  <si>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</si>
  <si>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</si>
  <si>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</si>
  <si>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</si>
  <si>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</si>
  <si>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</si>
  <si>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</si>
  <si>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</si>
  <si>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</si>
  <si>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</si>
  <si>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</si>
  <si>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</si>
  <si>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</si>
  <si>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</si>
  <si>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</si>
  <si>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</si>
  <si>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</si>
  <si>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</si>
  <si>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</si>
  <si>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</si>
  <si>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</si>
  <si>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</si>
  <si>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</si>
  <si>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</si>
  <si>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</si>
  <si>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</si>
  <si>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</si>
  <si>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</si>
  <si>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</si>
  <si>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</si>
  <si>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</si>
  <si>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</si>
  <si>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</si>
  <si>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</si>
  <si>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</si>
  <si>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</si>
  <si>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</si>
  <si>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</si>
  <si>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</si>
  <si>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</si>
  <si>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</si>
  <si>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</si>
  <si>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</si>
  <si>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</si>
  <si>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</si>
  <si>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</si>
  <si>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</si>
  <si>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</si>
  <si>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</si>
  <si>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</si>
  <si>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</si>
  <si>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</si>
  <si>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</si>
  <si>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</si>
  <si>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</si>
  <si>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</si>
  <si>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</si>
  <si>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</si>
  <si>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</si>
  <si>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</si>
  <si>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</si>
  <si>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</si>
  <si>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</si>
  <si>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</si>
  <si>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</si>
  <si>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</si>
  <si>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</si>
  <si>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</si>
  <si>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</si>
  <si>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</si>
  <si>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</si>
  <si>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</si>
  <si>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</si>
  <si>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</si>
  <si>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</si>
  <si>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</si>
  <si>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</si>
  <si>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</si>
  <si>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</si>
  <si>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</si>
  <si>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</si>
  <si>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</si>
  <si>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</si>
  <si>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</si>
  <si>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</si>
  <si>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</si>
  <si>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</si>
  <si>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</si>
  <si>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</si>
  <si>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</si>
  <si>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</si>
  <si>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</si>
  <si>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</si>
  <si>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</si>
  <si>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</si>
  <si>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</si>
  <si>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</si>
  <si>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</si>
  <si>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</si>
  <si>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</si>
  <si>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</si>
  <si>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</si>
  <si>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</si>
  <si>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</si>
  <si>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</si>
  <si>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</si>
  <si>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</si>
  <si>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</si>
  <si>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</si>
  <si>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</si>
  <si>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</si>
  <si>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</si>
  <si>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</si>
  <si>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</si>
  <si>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</si>
  <si>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</si>
  <si>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</si>
  <si>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</si>
  <si>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</si>
  <si>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</si>
  <si>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</si>
  <si>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</si>
  <si>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</si>
  <si>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</si>
  <si>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</si>
  <si>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</si>
  <si>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</si>
  <si>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</si>
  <si>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</si>
  <si>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</si>
  <si>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</si>
  <si>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</si>
  <si>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</si>
  <si>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</si>
  <si>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</si>
  <si>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</si>
  <si>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</si>
  <si>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</si>
  <si>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</si>
  <si>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</si>
  <si>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</si>
  <si>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</si>
  <si>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</si>
  <si>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</si>
  <si>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</si>
  <si>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</si>
  <si>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</si>
  <si>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</si>
  <si>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</si>
  <si>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</si>
  <si>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</si>
  <si>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</si>
  <si>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</si>
  <si>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</si>
  <si>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</si>
  <si>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</si>
  <si>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</si>
  <si>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</si>
  <si>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</si>
  <si>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</si>
  <si>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</si>
  <si>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</si>
  <si>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</si>
  <si>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</si>
  <si>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</si>
  <si>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</si>
  <si>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</si>
  <si>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</si>
  <si>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</si>
  <si>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</si>
  <si>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</si>
  <si>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</si>
  <si>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</si>
  <si>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</si>
  <si>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</si>
  <si>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</si>
  <si>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</si>
  <si>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</si>
  <si>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</si>
  <si>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</si>
  <si>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</si>
  <si>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</si>
  <si>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</si>
  <si>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</si>
  <si>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</si>
  <si>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</si>
  <si>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</si>
  <si>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</si>
  <si>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</si>
  <si>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</si>
  <si>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</si>
  <si>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</si>
  <si>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</si>
  <si>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</si>
  <si>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</si>
  <si>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</si>
  <si>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</si>
  <si>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</si>
  <si>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</si>
  <si>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</si>
  <si>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</si>
  <si>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</si>
  <si>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</si>
  <si>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</si>
  <si>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</si>
  <si>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</si>
  <si>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</si>
  <si>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</si>
  <si>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</si>
  <si>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</si>
  <si>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</si>
  <si>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</si>
  <si>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</si>
  <si>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</si>
  <si>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</si>
  <si>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</si>
  <si>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</si>
  <si>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</si>
  <si>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</si>
  <si>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</si>
  <si>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</si>
  <si>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</si>
  <si>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</si>
  <si>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</si>
  <si>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</si>
  <si>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</si>
  <si>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</si>
  <si>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</si>
  <si>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</si>
  <si>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</si>
  <si>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</si>
  <si>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</si>
  <si>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</si>
  <si>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</si>
  <si>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</si>
  <si>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</si>
  <si>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</si>
  <si>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</si>
  <si>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</si>
  <si>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</si>
  <si>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</si>
  <si>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</si>
  <si>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</si>
  <si>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</si>
  <si>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</si>
  <si>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</si>
  <si>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</si>
  <si>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</si>
  <si>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</si>
  <si>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</si>
  <si>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</si>
  <si>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</si>
  <si>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</si>
  <si>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</si>
  <si>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</si>
  <si>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</si>
  <si>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</si>
  <si>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</si>
  <si>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</si>
  <si>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</si>
  <si>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</si>
  <si>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</si>
  <si>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</si>
  <si>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</si>
  <si>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</si>
  <si>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</si>
  <si>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</si>
  <si>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</si>
  <si>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</si>
  <si>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</si>
  <si>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</si>
  <si>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</si>
  <si>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</si>
  <si>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</si>
  <si>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</si>
  <si>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</si>
  <si>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</si>
  <si>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</si>
  <si>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</si>
  <si>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</si>
  <si>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</si>
  <si>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</si>
  <si>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</si>
  <si>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</si>
  <si>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</si>
  <si>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</si>
  <si>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</si>
  <si>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</si>
  <si>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</si>
  <si>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</si>
  <si>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</si>
  <si>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</si>
  <si>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</si>
  <si>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</si>
  <si>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</si>
  <si>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</si>
  <si>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</si>
  <si>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</si>
  <si>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</si>
  <si>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</si>
  <si>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</si>
  <si>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</si>
  <si>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</si>
  <si>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</si>
  <si>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</si>
  <si>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</si>
  <si>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</si>
  <si>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</si>
  <si>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</si>
  <si>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</si>
  <si>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</si>
  <si>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</si>
  <si>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</si>
  <si>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</si>
  <si>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</si>
  <si>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</si>
  <si>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</si>
  <si>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</si>
  <si>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</si>
  <si>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</si>
  <si>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</si>
  <si>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</si>
  <si>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</si>
  <si>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</si>
  <si>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</si>
  <si>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</si>
  <si>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</si>
  <si>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</si>
  <si>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</si>
  <si>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</si>
  <si>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</si>
  <si>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</si>
  <si>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</si>
  <si>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</si>
  <si>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</si>
  <si>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</si>
  <si>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</si>
  <si>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</si>
  <si>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</si>
  <si>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</si>
  <si>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</si>
  <si>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</si>
  <si>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</si>
  <si>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</si>
  <si>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</si>
  <si>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</si>
  <si>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</si>
  <si>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</si>
  <si>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</si>
  <si>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</si>
  <si>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</si>
  <si>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</si>
  <si>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</si>
  <si>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</si>
  <si>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</si>
  <si>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</si>
  <si>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</si>
  <si>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</si>
  <si>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</si>
  <si>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</si>
  <si>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</si>
  <si>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</si>
  <si>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</si>
  <si>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</si>
  <si>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</si>
  <si>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</si>
  <si>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</si>
  <si>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</si>
  <si>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</si>
  <si>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</si>
  <si>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</si>
  <si>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</si>
  <si>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</si>
  <si>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</si>
  <si>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</si>
  <si>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</si>
  <si>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</si>
  <si>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</si>
  <si>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</si>
  <si>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</si>
  <si>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</si>
  <si>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</si>
  <si>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</si>
  <si>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</si>
  <si>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</si>
  <si>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</si>
  <si>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</si>
  <si>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</si>
  <si>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</si>
  <si>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</si>
  <si>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</si>
  <si>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</si>
  <si>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</si>
  <si>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</si>
  <si>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</si>
  <si>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</si>
  <si>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</si>
  <si>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</si>
  <si>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</si>
  <si>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</si>
  <si>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</si>
  <si>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</si>
  <si>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</si>
  <si>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</si>
  <si>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</si>
  <si>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</si>
  <si>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</si>
  <si>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</si>
  <si>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</si>
  <si>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</si>
  <si>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</si>
  <si>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</si>
  <si>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</si>
  <si>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</si>
  <si>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</si>
  <si>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</si>
  <si>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</si>
  <si>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</si>
  <si>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</si>
  <si>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</si>
  <si>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</si>
  <si>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</si>
  <si>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</si>
  <si>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</si>
  <si>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</si>
  <si>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</si>
  <si>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</si>
  <si>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</si>
  <si>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</si>
  <si>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</si>
  <si>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</si>
  <si>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</si>
  <si>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</si>
  <si>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</si>
  <si>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</si>
  <si>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</si>
  <si>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</si>
  <si>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</si>
  <si>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</si>
  <si>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</si>
  <si>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</si>
  <si>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</si>
  <si>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</si>
  <si>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</si>
  <si>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</si>
  <si>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</si>
  <si>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</si>
  <si>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</si>
  <si>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</si>
  <si>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</si>
  <si>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</si>
  <si>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</si>
  <si>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</si>
  <si>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</si>
  <si>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</si>
  <si>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</si>
  <si>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</si>
  <si>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</si>
  <si>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</si>
  <si>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</si>
  <si>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</si>
  <si>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</si>
  <si>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</si>
  <si>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</si>
  <si>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</si>
  <si>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</si>
  <si>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</si>
  <si>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</si>
  <si>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</si>
  <si>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</si>
  <si>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</si>
  <si>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</si>
  <si>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</si>
  <si>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</si>
  <si>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</si>
  <si>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</si>
  <si>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</si>
  <si>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</si>
  <si>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</si>
  <si>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</si>
  <si>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</si>
  <si>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</si>
  <si>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</si>
  <si>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</si>
  <si>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</si>
  <si>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</si>
  <si>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</si>
  <si>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</si>
  <si>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</si>
  <si>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</si>
  <si>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</si>
  <si>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</si>
  <si>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</si>
  <si>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</si>
  <si>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</si>
  <si>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</si>
  <si>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</si>
  <si>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</si>
  <si>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</si>
  <si>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</si>
  <si>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</si>
  <si>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</si>
  <si>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</si>
  <si>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</si>
  <si>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</si>
  <si>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</si>
  <si>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</si>
  <si>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</si>
  <si>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</si>
  <si>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</si>
  <si>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</si>
  <si>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</si>
  <si>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</si>
  <si>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</si>
  <si>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</si>
  <si>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</si>
  <si>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</si>
  <si>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</si>
  <si>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</si>
  <si>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</si>
  <si>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</si>
  <si>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</si>
  <si>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</si>
  <si>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</si>
  <si>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</si>
  <si>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</si>
  <si>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</si>
  <si>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</si>
  <si>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</si>
  <si>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</si>
  <si>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</si>
  <si>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</si>
  <si>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</si>
  <si>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</si>
  <si>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</si>
  <si>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</si>
  <si>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</si>
  <si>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</si>
  <si>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</si>
  <si>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</si>
  <si>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</si>
  <si>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</si>
  <si>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</si>
  <si>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</si>
  <si>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</si>
  <si>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</si>
  <si>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</si>
  <si>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</si>
  <si>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</si>
  <si>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</si>
  <si>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</si>
  <si>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</si>
  <si>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</si>
  <si>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</si>
  <si>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</si>
  <si>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</si>
  <si>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</si>
  <si>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</si>
  <si>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</si>
  <si>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</si>
  <si>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</si>
  <si>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</si>
  <si>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</si>
  <si>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</si>
  <si>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</si>
  <si>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</si>
  <si>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</si>
  <si>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</si>
  <si>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</si>
  <si>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</si>
  <si>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</si>
  <si>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</si>
  <si>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</si>
  <si>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</si>
  <si>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</si>
  <si>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</si>
  <si>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</si>
  <si>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</si>
  <si>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</si>
  <si>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</si>
  <si>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</si>
  <si>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</si>
  <si>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</si>
  <si>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</si>
  <si>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</si>
  <si>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</si>
  <si>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</si>
  <si>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</si>
  <si>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</si>
  <si>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</si>
  <si>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</si>
  <si>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</si>
  <si>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</si>
  <si>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</si>
  <si>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</si>
  <si>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</si>
  <si>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</si>
  <si>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</si>
  <si>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</si>
  <si>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</si>
  <si>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</si>
  <si>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</si>
  <si>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</si>
  <si>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</si>
  <si>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</si>
  <si>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</si>
  <si>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</si>
  <si>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</si>
  <si>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</si>
  <si>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</si>
  <si>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</si>
  <si>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</si>
  <si>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</si>
  <si>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</si>
  <si>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</si>
  <si>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</si>
  <si>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</si>
  <si>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</si>
  <si>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</si>
  <si>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</si>
  <si>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</si>
  <si>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</si>
  <si>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</si>
  <si>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</si>
  <si>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</si>
  <si>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</si>
  <si>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</si>
  <si>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</si>
  <si>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</si>
  <si>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</si>
  <si>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</si>
  <si>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</si>
  <si>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</si>
  <si>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</si>
  <si>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</si>
  <si>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</si>
  <si>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</si>
  <si>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</si>
  <si>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</si>
  <si>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</si>
  <si>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</si>
  <si>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</si>
  <si>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</si>
  <si>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</si>
  <si>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</si>
  <si>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</si>
  <si>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</si>
  <si>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</si>
  <si>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</si>
  <si>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</si>
  <si>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</si>
  <si>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</si>
  <si>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</si>
  <si>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</si>
  <si>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</si>
  <si>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</si>
  <si>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</si>
  <si>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</si>
  <si>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</si>
  <si>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</si>
  <si>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</si>
  <si>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</si>
  <si>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</si>
  <si>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</si>
  <si>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</si>
  <si>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</si>
  <si>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</si>
  <si>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</si>
  <si>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</si>
  <si>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</si>
  <si>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</si>
  <si>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</si>
  <si>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</si>
  <si>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</si>
  <si>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</si>
  <si>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</si>
  <si>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</si>
  <si>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</si>
  <si>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</si>
  <si>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</si>
  <si>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</si>
  <si>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</si>
  <si>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</si>
  <si>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</si>
  <si>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</si>
  <si>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</si>
  <si>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</si>
  <si>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</si>
  <si>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</si>
  <si>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</si>
  <si>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</si>
  <si>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</si>
  <si>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</si>
  <si>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</si>
  <si>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</si>
  <si>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</si>
  <si>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</si>
  <si>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</si>
  <si>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</si>
  <si>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</si>
  <si>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</si>
  <si>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</si>
  <si>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</si>
  <si>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</si>
  <si>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</si>
  <si>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</si>
  <si>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</si>
  <si>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</si>
  <si>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</si>
  <si>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</si>
  <si>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</si>
  <si>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</si>
  <si>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</si>
  <si>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</si>
  <si>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</si>
  <si>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</si>
  <si>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</si>
  <si>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</si>
  <si>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</si>
  <si>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</si>
  <si>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</si>
  <si>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</si>
  <si>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</si>
  <si>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</si>
  <si>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</si>
  <si>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</si>
  <si>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</si>
  <si>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</si>
  <si>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</si>
  <si>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</si>
  <si>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</si>
  <si>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</si>
  <si>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</si>
  <si>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</si>
  <si>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</si>
  <si>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</si>
  <si>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</si>
  <si>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</si>
  <si>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</si>
  <si>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</si>
  <si>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</si>
  <si>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</si>
  <si>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</si>
  <si>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</si>
  <si>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</si>
  <si>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</si>
  <si>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</si>
  <si>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</si>
  <si>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</si>
  <si>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</si>
  <si>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</si>
  <si>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</si>
  <si>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</si>
  <si>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</si>
  <si>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</si>
  <si>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</si>
  <si>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</si>
  <si>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</si>
  <si>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</si>
  <si>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</si>
  <si>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</si>
  <si>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</si>
  <si>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</si>
  <si>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</si>
  <si>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</si>
  <si>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</si>
  <si>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</si>
  <si>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</si>
  <si>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</si>
  <si>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</si>
  <si>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</si>
  <si>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</si>
  <si>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</si>
  <si>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</si>
  <si>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</si>
  <si>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</si>
  <si>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</si>
  <si>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</si>
  <si>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</si>
  <si>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</si>
  <si>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</si>
  <si>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</si>
  <si>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</si>
  <si>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</si>
  <si>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</si>
  <si>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</si>
  <si>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</si>
  <si>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</si>
  <si>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</si>
  <si>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</si>
  <si>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</si>
  <si>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</si>
  <si>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</si>
  <si>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</si>
  <si>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</si>
  <si>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</si>
  <si>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</si>
  <si>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</si>
  <si>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</si>
  <si>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</si>
  <si>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</si>
  <si>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</si>
  <si>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</si>
  <si>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</si>
  <si>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</si>
  <si>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</si>
  <si>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</si>
  <si>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</si>
  <si>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</si>
  <si>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</si>
  <si>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</si>
  <si>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</si>
  <si>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</si>
  <si>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</si>
  <si>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</si>
  <si>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</si>
  <si>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</si>
  <si>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</si>
  <si>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</si>
  <si>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</si>
  <si>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</si>
  <si>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</si>
  <si>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</si>
  <si>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</si>
  <si>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</si>
  <si>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</si>
  <si>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</si>
  <si>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</si>
  <si>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</si>
  <si>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</si>
  <si>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</si>
  <si>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</si>
  <si>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</si>
  <si>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</si>
  <si>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</si>
  <si>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</si>
  <si>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</si>
  <si>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</si>
  <si>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</si>
  <si>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</si>
  <si>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</si>
  <si>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</si>
  <si>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</si>
  <si>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</si>
  <si>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</si>
  <si>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</si>
  <si>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</si>
  <si>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</si>
  <si>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</si>
  <si>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</si>
  <si>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</si>
  <si>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</si>
  <si>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</si>
  <si>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</si>
  <si>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</si>
  <si>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</si>
  <si>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</si>
  <si>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</si>
  <si>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</si>
  <si>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</si>
  <si>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</si>
  <si>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</si>
  <si>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</si>
  <si>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</si>
  <si>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</si>
  <si>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</si>
  <si>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</si>
  <si>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</si>
  <si>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</si>
  <si>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</si>
  <si>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</si>
  <si>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</si>
  <si>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</si>
  <si>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</si>
  <si>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</si>
  <si>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</si>
  <si>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</si>
  <si>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</si>
  <si>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</si>
  <si>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</si>
  <si>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</si>
  <si>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</si>
  <si>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</si>
  <si>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</si>
  <si>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</si>
  <si>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</si>
  <si>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</si>
  <si>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</si>
  <si>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</si>
  <si>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</si>
  <si>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</si>
  <si>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</si>
  <si>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</si>
  <si>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</si>
  <si>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</si>
  <si>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</si>
  <si>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</si>
  <si>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</si>
  <si>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</si>
  <si>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</si>
  <si>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</si>
  <si>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</si>
  <si>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</si>
  <si>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</si>
  <si>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</si>
  <si>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</si>
  <si>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</si>
  <si>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</si>
  <si>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</si>
  <si>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</si>
  <si>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</si>
  <si>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</si>
  <si>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</si>
  <si>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</si>
  <si>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</si>
  <si>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</si>
  <si>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</si>
  <si>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</si>
  <si>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</si>
  <si>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</si>
  <si>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</si>
  <si>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</si>
  <si>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</si>
  <si>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</si>
  <si>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</si>
  <si>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</si>
  <si>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</si>
  <si>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</si>
  <si>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</si>
  <si>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</si>
  <si>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</si>
  <si>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</si>
  <si>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</si>
  <si>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</si>
  <si>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</si>
  <si>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</si>
  <si>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</si>
  <si>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</si>
  <si>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</si>
  <si>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</si>
  <si>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</si>
  <si>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</si>
  <si>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</si>
  <si>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</si>
  <si>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</si>
  <si>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</si>
  <si>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</si>
  <si>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</si>
  <si>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</si>
  <si>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</si>
  <si>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</si>
  <si>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</si>
  <si>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</si>
  <si>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</si>
  <si>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</si>
  <si>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</si>
  <si>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</si>
  <si>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</si>
  <si>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</si>
  <si>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</si>
  <si>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</si>
  <si>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</si>
  <si>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</si>
  <si>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</si>
  <si>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</si>
  <si>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</si>
  <si>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</si>
  <si>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</si>
  <si>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</si>
  <si>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</si>
  <si>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</si>
  <si>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</si>
  <si>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</si>
  <si>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</si>
  <si>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</si>
  <si>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</si>
  <si>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</si>
  <si>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</si>
  <si>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</si>
  <si>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</si>
  <si>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</si>
  <si>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</si>
  <si>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</si>
  <si>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</si>
  <si>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</si>
  <si>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</si>
  <si>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</si>
  <si>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</si>
  <si>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</si>
  <si>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</si>
  <si>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</si>
  <si>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</si>
  <si>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</si>
  <si>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</si>
  <si>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</si>
  <si>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</si>
  <si>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</si>
  <si>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</si>
  <si>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</si>
  <si>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</si>
  <si>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</si>
  <si>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</si>
  <si>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</si>
  <si>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</si>
  <si>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</si>
  <si>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</si>
  <si>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</si>
  <si>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</si>
  <si>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</si>
  <si>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</si>
  <si>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</si>
  <si>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</si>
  <si>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</si>
  <si>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</si>
  <si>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</si>
  <si>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</si>
  <si>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</si>
  <si>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</si>
  <si>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</si>
  <si>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</si>
  <si>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</si>
  <si>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</si>
  <si>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</si>
  <si>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</si>
  <si>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</si>
  <si>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</si>
  <si>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</si>
  <si>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</si>
  <si>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</si>
  <si>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</si>
  <si>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</si>
  <si>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</si>
  <si>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</si>
  <si>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</si>
  <si>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</si>
  <si>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</si>
  <si>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</si>
  <si>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</si>
  <si>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</si>
  <si>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</si>
  <si>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</si>
  <si>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</si>
  <si>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</si>
  <si>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</si>
  <si>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</si>
  <si>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</si>
  <si>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</si>
  <si>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</si>
  <si>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</si>
  <si>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</si>
  <si>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</si>
  <si>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</si>
  <si>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</si>
  <si>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</si>
  <si>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</si>
  <si>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</si>
  <si>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</si>
  <si>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</si>
  <si>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</si>
  <si>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</si>
  <si>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</si>
  <si>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</si>
  <si>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</si>
  <si>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</si>
  <si>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</si>
  <si>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</si>
  <si>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</si>
  <si>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</si>
  <si>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</si>
  <si>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</si>
  <si>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</si>
  <si>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</si>
  <si>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</si>
  <si>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</si>
  <si>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</si>
  <si>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</si>
  <si>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</si>
  <si>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</si>
  <si>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</si>
  <si>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</si>
  <si>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</si>
  <si>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</si>
  <si>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</si>
  <si>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</si>
  <si>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</si>
  <si>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</si>
  <si>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</si>
  <si>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</si>
  <si>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</si>
  <si>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</si>
  <si>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</si>
  <si>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</si>
  <si>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</si>
  <si>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</si>
  <si>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</si>
  <si>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</si>
  <si>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</si>
  <si>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</si>
  <si>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</si>
  <si>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</si>
  <si>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</si>
  <si>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</si>
  <si>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</si>
  <si>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</si>
  <si>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</si>
  <si>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</si>
  <si>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</si>
  <si>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</si>
  <si>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</si>
  <si>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</si>
  <si>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</si>
  <si>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</si>
  <si>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</si>
  <si>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</si>
  <si>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</si>
  <si>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</si>
  <si>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</si>
  <si>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</si>
  <si>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</si>
  <si>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</si>
  <si>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</si>
  <si>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</si>
  <si>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</si>
  <si>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</si>
  <si>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</si>
  <si>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</si>
  <si>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</si>
  <si>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</si>
  <si>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</si>
  <si>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</si>
  <si>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</si>
  <si>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</si>
  <si>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</si>
  <si>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</si>
  <si>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</si>
  <si>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</si>
  <si>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</si>
  <si>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</si>
  <si>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</si>
  <si>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</si>
  <si>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</si>
  <si>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</si>
  <si>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</si>
  <si>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</si>
  <si>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</si>
  <si>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</si>
  <si>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</si>
  <si>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</si>
  <si>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</si>
  <si>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</si>
  <si>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</si>
  <si>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</si>
  <si>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</si>
  <si>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</si>
  <si>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</si>
  <si>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</si>
  <si>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</si>
  <si>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</si>
  <si>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</si>
  <si>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</si>
  <si>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</si>
  <si>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</si>
  <si>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</si>
  <si>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</si>
  <si>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</si>
  <si>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</si>
  <si>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</si>
  <si>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</si>
  <si>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</si>
  <si>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</si>
  <si>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</si>
  <si>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</si>
  <si>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</si>
  <si>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</si>
  <si>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</si>
  <si>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</si>
  <si>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</si>
  <si>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</si>
  <si>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</si>
  <si>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</si>
  <si>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</si>
  <si>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</si>
  <si>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</si>
  <si>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</si>
  <si>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</si>
  <si>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</si>
  <si>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</si>
  <si>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</si>
  <si>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</si>
  <si>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</si>
  <si>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</si>
  <si>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</si>
  <si>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</si>
  <si>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</si>
  <si>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</si>
  <si>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</si>
  <si>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</si>
  <si>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</si>
  <si>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</si>
  <si>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</si>
  <si>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</si>
  <si>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</si>
  <si>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</si>
  <si>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</si>
  <si>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</si>
  <si>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</si>
  <si>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</si>
  <si>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</si>
  <si>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</si>
  <si>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</si>
  <si>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</si>
  <si>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</si>
  <si>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</si>
  <si>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</si>
  <si>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</si>
  <si>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</si>
  <si>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</si>
  <si>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</si>
  <si>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</si>
  <si>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</si>
  <si>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</si>
  <si>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</si>
  <si>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</si>
  <si>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</si>
  <si>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</si>
  <si>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</si>
  <si>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</si>
  <si>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</si>
  <si>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</si>
  <si>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</si>
  <si>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</si>
  <si>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</si>
  <si>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</si>
  <si>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</si>
  <si>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</si>
  <si>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</si>
  <si>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</si>
  <si>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</si>
  <si>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</si>
  <si>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</si>
  <si>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</si>
  <si>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</si>
  <si>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</si>
  <si>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</si>
  <si>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</si>
  <si>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</si>
  <si>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</si>
  <si>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</si>
  <si>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</si>
  <si>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</si>
  <si>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</si>
  <si>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</si>
  <si>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</si>
  <si>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</si>
  <si>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</si>
  <si>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</si>
  <si>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</si>
  <si>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</si>
  <si>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</si>
  <si>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</si>
  <si>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</si>
  <si>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</si>
  <si>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</si>
  <si>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</si>
  <si>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</si>
  <si>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</si>
  <si>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</si>
  <si>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</si>
  <si>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</si>
  <si>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</si>
  <si>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</si>
  <si>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</si>
  <si>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</si>
  <si>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</si>
  <si>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</si>
  <si>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</si>
  <si>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</si>
  <si>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</si>
  <si>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</si>
  <si>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</si>
  <si>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</si>
  <si>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</si>
  <si>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</si>
  <si>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</si>
  <si>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</si>
  <si>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</si>
  <si>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</si>
  <si>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</si>
  <si>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</si>
  <si>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</si>
  <si>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</si>
  <si>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</si>
  <si>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</si>
  <si>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</si>
  <si>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</si>
  <si>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</si>
  <si>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</si>
  <si>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</si>
  <si>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</si>
  <si>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</si>
  <si>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</si>
  <si>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</si>
  <si>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</si>
  <si>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</si>
  <si>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</si>
  <si>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</si>
  <si>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</si>
  <si>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</si>
  <si>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</si>
  <si>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</si>
  <si>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</si>
  <si>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</si>
  <si>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</si>
  <si>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</si>
  <si>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</si>
  <si>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</si>
  <si>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</si>
  <si>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</si>
  <si>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</si>
  <si>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</si>
  <si>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</si>
  <si>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</si>
  <si>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</si>
  <si>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</si>
  <si>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</si>
  <si>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</si>
  <si>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</si>
  <si>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</si>
  <si>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</si>
  <si>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</si>
  <si>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</si>
  <si>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</si>
  <si>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</si>
  <si>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</si>
  <si>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</si>
  <si>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</si>
  <si>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</si>
  <si>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</si>
  <si>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</si>
  <si>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</si>
  <si>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</si>
  <si>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</si>
  <si>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</si>
  <si>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</si>
  <si>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</si>
  <si>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</si>
  <si>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</si>
  <si>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</si>
  <si>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</si>
  <si>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</si>
  <si>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</si>
  <si>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</si>
  <si>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</si>
  <si>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</si>
  <si>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</si>
  <si>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</si>
  <si>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</si>
  <si>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</si>
  <si>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</si>
  <si>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</si>
  <si>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</si>
  <si>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</si>
  <si>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</si>
  <si>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</si>
  <si>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</si>
  <si>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</si>
  <si>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</si>
  <si>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</si>
  <si>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</si>
  <si>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</si>
  <si>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</si>
  <si>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</si>
  <si>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</si>
  <si>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</si>
  <si>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</si>
  <si>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</si>
  <si>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</si>
  <si>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</si>
  <si>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</si>
  <si>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</si>
  <si>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</si>
  <si>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</si>
  <si>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</si>
  <si>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</si>
  <si>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</si>
  <si>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</si>
  <si>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</si>
  <si>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</si>
  <si>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</si>
  <si>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</si>
  <si>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</si>
  <si>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</si>
  <si>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</si>
  <si>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</si>
  <si>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</si>
  <si>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</si>
  <si>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</si>
  <si>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</si>
  <si>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</si>
  <si>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</si>
  <si>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</si>
  <si>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</si>
  <si>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</si>
  <si>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</si>
  <si>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</si>
  <si>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</si>
  <si>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</si>
  <si>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</si>
  <si>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</si>
  <si>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</si>
  <si>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</si>
  <si>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</si>
  <si>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</si>
  <si>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</si>
  <si>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</si>
  <si>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</si>
  <si>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</si>
  <si>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</si>
  <si>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</si>
  <si>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</si>
  <si>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</si>
  <si>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</si>
  <si>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</si>
  <si>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</si>
  <si>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</si>
  <si>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</si>
  <si>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</si>
  <si>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</si>
  <si>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</si>
  <si>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</si>
  <si>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</si>
  <si>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</si>
  <si>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</si>
  <si>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</si>
  <si>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</si>
  <si>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</si>
  <si>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</si>
  <si>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</si>
  <si>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</si>
  <si>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</si>
  <si>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</si>
  <si>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</si>
  <si>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</si>
  <si>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</si>
  <si>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</si>
  <si>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</si>
  <si>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</si>
  <si>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</si>
  <si>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</si>
  <si>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</si>
  <si>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</si>
  <si>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</si>
  <si>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</si>
  <si>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</si>
  <si>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</si>
  <si>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</si>
  <si>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</si>
  <si>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</si>
  <si>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</si>
  <si>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</si>
  <si>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</si>
  <si>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</si>
  <si>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</si>
  <si>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</si>
  <si>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</si>
  <si>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</si>
  <si>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</si>
  <si>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</si>
  <si>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</si>
  <si>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</si>
  <si>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</si>
  <si>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</si>
  <si>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</si>
  <si>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</si>
  <si>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</si>
  <si>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</si>
  <si>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</si>
  <si>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</si>
  <si>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</si>
  <si>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</si>
  <si>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</si>
  <si>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</si>
  <si>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</si>
  <si>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</si>
  <si>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</si>
  <si>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</si>
  <si>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</si>
  <si>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</si>
  <si>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</si>
  <si>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</si>
  <si>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</si>
  <si>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</si>
  <si>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</si>
  <si>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</si>
  <si>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</si>
  <si>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</si>
  <si>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</si>
  <si>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</si>
  <si>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</si>
  <si>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</si>
  <si>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</si>
  <si>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</si>
  <si>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</si>
  <si>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</si>
  <si>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</si>
  <si>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</si>
  <si>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</si>
  <si>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</si>
  <si>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</si>
  <si>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</si>
  <si>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</si>
  <si>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</si>
  <si>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</si>
  <si>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</si>
  <si>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</si>
  <si>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</si>
  <si>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</si>
  <si>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</si>
  <si>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</si>
  <si>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</si>
  <si>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</si>
  <si>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</si>
  <si>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</si>
  <si>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</si>
  <si>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</si>
  <si>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</si>
  <si>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</si>
  <si>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</si>
  <si>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</si>
  <si>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</si>
  <si>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</si>
  <si>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</si>
  <si>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</si>
  <si>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</si>
  <si>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</si>
  <si>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</si>
  <si>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</si>
  <si>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</si>
  <si>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</si>
  <si>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</si>
  <si>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</si>
  <si>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</si>
  <si>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</si>
  <si>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</si>
  <si>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</si>
  <si>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</si>
  <si>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</si>
  <si>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</si>
  <si>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</si>
  <si>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</si>
  <si>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</si>
  <si>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</si>
  <si>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</si>
  <si>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</si>
  <si>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</si>
  <si>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</si>
  <si>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</si>
  <si>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</si>
  <si>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</si>
  <si>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</si>
  <si>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</si>
  <si>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</si>
  <si>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</si>
  <si>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</si>
  <si>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</si>
  <si>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</si>
  <si>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</si>
  <si>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</si>
  <si>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</si>
  <si>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</si>
  <si>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</si>
  <si>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</si>
  <si>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</si>
  <si>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</si>
  <si>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</si>
  <si>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</si>
  <si>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</si>
  <si>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</si>
  <si>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</si>
  <si>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</si>
  <si>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</si>
  <si>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</si>
  <si>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</si>
  <si>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</si>
  <si>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</si>
  <si>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</si>
  <si>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</si>
  <si>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</si>
  <si>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</si>
  <si>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</si>
  <si>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</si>
  <si>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</si>
  <si>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</si>
  <si>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</si>
  <si>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</si>
  <si>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</si>
  <si>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</si>
  <si>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</si>
  <si>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</si>
  <si>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</si>
  <si>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</si>
  <si>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</si>
  <si>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</si>
  <si>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</si>
  <si>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</si>
  <si>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</si>
  <si>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</si>
  <si>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</si>
  <si>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</si>
  <si>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</si>
  <si>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</si>
  <si>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</si>
  <si>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</si>
  <si>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</si>
  <si>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</si>
  <si>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</si>
  <si>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</si>
  <si>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</si>
  <si>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</si>
  <si>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</si>
  <si>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</si>
  <si>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</si>
  <si>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</si>
  <si>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</si>
  <si>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</si>
  <si>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</si>
  <si>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</si>
  <si>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</si>
  <si>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</si>
  <si>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</si>
  <si>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</si>
  <si>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</si>
  <si>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</si>
  <si>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</si>
  <si>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</si>
  <si>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</si>
  <si>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</si>
  <si>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</si>
  <si>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</si>
  <si>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</si>
  <si>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</si>
  <si>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</si>
  <si>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</si>
  <si>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</si>
  <si>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</si>
  <si>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</si>
  <si>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</si>
  <si>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</si>
  <si>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</si>
  <si>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</si>
  <si>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</si>
  <si>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</si>
  <si>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</si>
  <si>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</si>
  <si>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</si>
  <si>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</si>
  <si>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</si>
  <si>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</si>
  <si>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</si>
  <si>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</si>
  <si>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</si>
  <si>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</si>
  <si>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</si>
  <si>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</si>
  <si>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</si>
  <si>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</si>
  <si>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</si>
  <si>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</si>
  <si>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</si>
  <si>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</si>
  <si>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</si>
  <si>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</si>
  <si>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</si>
  <si>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</si>
  <si>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</si>
  <si>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</si>
  <si>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</si>
  <si>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</si>
  <si>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</si>
  <si>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</si>
  <si>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</si>
  <si>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</si>
  <si>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</si>
  <si>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</si>
  <si>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</si>
  <si>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</si>
  <si>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</si>
  <si>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</si>
  <si>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</si>
  <si>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</si>
  <si>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</si>
  <si>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</si>
  <si>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</si>
  <si>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</si>
  <si>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</si>
  <si>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</si>
  <si>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</si>
  <si>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</si>
  <si>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</si>
  <si>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</si>
  <si>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</si>
  <si>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</si>
  <si>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</si>
  <si>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</si>
  <si>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</si>
  <si>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</si>
  <si>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</si>
  <si>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</si>
  <si>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</si>
  <si>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</si>
  <si>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</si>
  <si>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</si>
  <si>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</si>
  <si>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</si>
  <si>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</si>
  <si>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</si>
  <si>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</si>
  <si>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</si>
  <si>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</si>
  <si>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</si>
  <si>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</si>
  <si>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</si>
  <si>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</si>
  <si>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</si>
  <si>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</si>
  <si>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</si>
  <si>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</si>
  <si>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</si>
  <si>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</si>
  <si>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</si>
  <si>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</si>
  <si>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</si>
  <si>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</si>
  <si>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</si>
  <si>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</si>
  <si>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</si>
  <si>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</si>
  <si>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</si>
  <si>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</si>
  <si>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</si>
  <si>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</si>
  <si>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</si>
  <si>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</si>
  <si>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</si>
  <si>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</si>
  <si>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</si>
  <si>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</si>
  <si>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</si>
  <si>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</si>
  <si>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</si>
  <si>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</si>
  <si>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</si>
  <si>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</si>
  <si>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</si>
  <si>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</si>
  <si>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</si>
  <si>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</si>
  <si>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</si>
  <si>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</si>
  <si>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</si>
  <si>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</si>
  <si>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</si>
  <si>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</si>
  <si>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</si>
  <si>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</si>
  <si>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</si>
  <si>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</si>
  <si>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</si>
  <si>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</si>
  <si>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</si>
  <si>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</si>
  <si>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</si>
  <si>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</si>
  <si>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</si>
  <si>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</si>
  <si>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</si>
  <si>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</si>
  <si>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</si>
  <si>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</si>
  <si>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</si>
  <si>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</si>
  <si>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</si>
  <si>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</si>
  <si>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</si>
  <si>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</si>
  <si>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</si>
  <si>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</si>
  <si>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</si>
  <si>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</si>
  <si>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</si>
  <si>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</si>
  <si>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</si>
  <si>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</si>
  <si>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</si>
  <si>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</si>
  <si>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</si>
  <si>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</si>
  <si>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</si>
  <si>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</si>
  <si>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</si>
  <si>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</si>
  <si>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</si>
  <si>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</si>
  <si>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</si>
  <si>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</si>
  <si>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</si>
  <si>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</si>
  <si>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</si>
  <si>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</si>
  <si>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</si>
  <si>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</si>
  <si>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</si>
  <si>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</si>
  <si>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</si>
  <si>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</si>
  <si>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</si>
  <si>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</si>
  <si>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</si>
  <si>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</si>
  <si>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</si>
  <si>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</si>
  <si>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</si>
  <si>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</si>
  <si>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</si>
  <si>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</si>
  <si>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</si>
  <si>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</si>
  <si>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</si>
  <si>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</si>
  <si>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</si>
  <si>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</si>
  <si>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</si>
  <si>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</si>
  <si>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</si>
  <si>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</si>
  <si>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</si>
  <si>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</si>
  <si>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</si>
  <si>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</si>
  <si>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</si>
  <si>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</si>
  <si>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</si>
  <si>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</si>
  <si>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</si>
  <si>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</si>
  <si>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</si>
  <si>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</si>
  <si>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</si>
  <si>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</si>
  <si>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</si>
  <si>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</si>
  <si>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</si>
  <si>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</si>
  <si>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</si>
  <si>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</si>
  <si>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</si>
  <si>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</si>
  <si>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</si>
  <si>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</si>
  <si>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</si>
  <si>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</si>
  <si>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</si>
  <si>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</si>
  <si>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</si>
  <si>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</si>
  <si>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</si>
  <si>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</si>
  <si>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</si>
  <si>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</si>
  <si>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</si>
  <si>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</si>
  <si>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</si>
  <si>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</si>
  <si>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</si>
  <si>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</si>
  <si>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</si>
  <si>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</si>
  <si>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</si>
  <si>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</si>
  <si>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</si>
  <si>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</si>
  <si>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</si>
  <si>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</si>
  <si>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</si>
  <si>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</si>
  <si>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</si>
  <si>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</si>
  <si>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</si>
  <si>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</si>
  <si>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</si>
  <si>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</si>
  <si>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</si>
  <si>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</si>
  <si>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</si>
  <si>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</si>
  <si>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</si>
  <si>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</si>
  <si>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</si>
  <si>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</si>
  <si>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</si>
  <si>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</si>
  <si>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</si>
  <si>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</si>
  <si>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</si>
  <si>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</si>
  <si>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</si>
  <si>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</si>
  <si>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</si>
  <si>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</si>
  <si>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</si>
  <si>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</si>
  <si>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</si>
  <si>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</si>
  <si>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</si>
  <si>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</si>
  <si>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</si>
  <si>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</si>
  <si>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</si>
  <si>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</si>
  <si>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</si>
  <si>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</si>
  <si>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</si>
  <si>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</si>
  <si>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</si>
  <si>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</si>
  <si>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</si>
  <si>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</si>
  <si>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</si>
  <si>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</si>
  <si>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</si>
  <si>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</si>
  <si>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</si>
  <si>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</si>
  <si>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</si>
  <si>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</si>
  <si>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</si>
  <si>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</si>
  <si>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</si>
  <si>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</si>
  <si>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</si>
  <si>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</si>
  <si>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</si>
  <si>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</si>
  <si>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</si>
  <si>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</si>
  <si>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</si>
  <si>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</si>
  <si>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</si>
  <si>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</si>
  <si>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</si>
  <si>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</si>
  <si>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</si>
  <si>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</si>
  <si>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</si>
  <si>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</si>
  <si>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</si>
  <si>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</si>
  <si>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</si>
  <si>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</si>
  <si>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</si>
  <si>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</si>
  <si>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</si>
  <si>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</si>
  <si>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</si>
  <si>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</si>
  <si>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</si>
  <si>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</si>
  <si>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</si>
  <si>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</si>
  <si>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</si>
  <si>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</si>
  <si>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</si>
  <si>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</si>
  <si>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</si>
  <si>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</si>
  <si>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</si>
  <si>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</si>
  <si>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</si>
  <si>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</si>
  <si>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</si>
  <si>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</si>
  <si>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</si>
  <si>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</si>
  <si>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</si>
  <si>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</si>
  <si>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</si>
  <si>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</si>
  <si>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</si>
  <si>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</si>
  <si>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</si>
  <si>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</si>
  <si>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</si>
  <si>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</si>
  <si>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</si>
  <si>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</si>
  <si>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</si>
  <si>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</si>
  <si>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</si>
  <si>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</si>
  <si>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</si>
  <si>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</si>
  <si>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</si>
  <si>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</si>
  <si>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</si>
  <si>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</si>
  <si>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</si>
  <si>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</si>
  <si>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</si>
  <si>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</si>
  <si>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</si>
  <si>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</si>
  <si>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</si>
  <si>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</si>
  <si>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</si>
  <si>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</si>
  <si>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</si>
  <si>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</si>
  <si>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</si>
  <si>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</si>
  <si>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</si>
  <si>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</si>
  <si>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</si>
  <si>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</si>
  <si>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</si>
  <si>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</si>
  <si>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</si>
  <si>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</si>
  <si>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</si>
  <si>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</si>
  <si>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</si>
  <si>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</si>
  <si>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</si>
  <si>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</si>
  <si>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</si>
  <si>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</si>
  <si>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</si>
  <si>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</si>
  <si>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</si>
  <si>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</si>
  <si>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</si>
  <si>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</si>
  <si>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</si>
  <si>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</si>
  <si>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</si>
  <si>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</si>
  <si>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</si>
  <si>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</si>
  <si>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</si>
  <si>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</si>
  <si>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</si>
  <si>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</si>
  <si>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</si>
  <si>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</si>
  <si>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</si>
  <si>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</si>
  <si>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</si>
  <si>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</si>
  <si>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</si>
  <si>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</si>
  <si>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</si>
  <si>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</si>
  <si>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</si>
  <si>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</si>
  <si>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</si>
  <si>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</si>
  <si>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</si>
  <si>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</si>
  <si>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</si>
  <si>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</si>
  <si>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</si>
  <si>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</si>
  <si>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</si>
  <si>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</si>
  <si>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</si>
  <si>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</si>
  <si>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</si>
  <si>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</si>
  <si>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</si>
  <si>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</si>
  <si>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</si>
  <si>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</si>
  <si>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</si>
  <si>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</si>
  <si>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</si>
  <si>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</si>
  <si>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</si>
  <si>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</si>
  <si>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</si>
  <si>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</si>
  <si>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</si>
  <si>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</si>
  <si>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</si>
  <si>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</si>
  <si>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</si>
  <si>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</si>
  <si>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</si>
  <si>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</si>
  <si>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</si>
  <si>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</si>
  <si>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</si>
  <si>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</si>
  <si>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</si>
  <si>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</si>
  <si>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</si>
  <si>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</si>
  <si>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</si>
  <si>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</si>
  <si>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</si>
  <si>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</si>
  <si>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</si>
  <si>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</si>
  <si>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</si>
  <si>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</si>
  <si>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</si>
  <si>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</si>
  <si>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</si>
  <si>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</si>
  <si>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</si>
  <si>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</si>
  <si>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</si>
  <si>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</si>
  <si>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</si>
  <si>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</si>
  <si>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</si>
  <si>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</si>
  <si>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</si>
  <si>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</si>
  <si>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</si>
  <si>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</si>
  <si>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</si>
  <si>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</si>
  <si>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</si>
  <si>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</si>
  <si>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</si>
  <si>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</si>
  <si>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</si>
  <si>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</si>
  <si>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</si>
  <si>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</si>
  <si>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</si>
  <si>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</si>
  <si>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</si>
  <si>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</si>
  <si>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</si>
  <si>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</si>
  <si>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</si>
  <si>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</si>
  <si>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</si>
  <si>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</si>
  <si>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</si>
  <si>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</si>
  <si>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</si>
  <si>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</si>
  <si>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</si>
  <si>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</si>
  <si>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</si>
  <si>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</si>
  <si>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</si>
  <si>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</si>
  <si>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</si>
  <si>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</si>
  <si>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</si>
  <si>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</si>
  <si>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</si>
  <si>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</si>
  <si>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</si>
  <si>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</si>
  <si>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</si>
  <si>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</si>
  <si>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</si>
  <si>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</si>
  <si>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</si>
  <si>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</si>
  <si>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</si>
  <si>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</si>
  <si>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</si>
  <si>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</si>
  <si>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</si>
  <si>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</si>
  <si>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</si>
  <si>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</si>
  <si>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</si>
  <si>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</si>
  <si>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</si>
  <si>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</si>
  <si>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</si>
  <si>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</si>
  <si>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</si>
  <si>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</si>
  <si>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</si>
  <si>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</si>
  <si>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</si>
  <si>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</si>
  <si>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</si>
  <si>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</si>
  <si>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</si>
  <si>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</si>
  <si>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</si>
  <si>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</si>
  <si>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</si>
  <si>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</si>
  <si>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</si>
  <si>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</si>
  <si>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</si>
  <si>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</si>
  <si>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</si>
  <si>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</si>
  <si>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</si>
  <si>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</si>
  <si>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</si>
  <si>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</si>
  <si>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</si>
  <si>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</si>
  <si>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</si>
  <si>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</si>
  <si>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</si>
  <si>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</si>
  <si>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</si>
  <si>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</si>
  <si>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</si>
  <si>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</si>
  <si>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</si>
  <si>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</si>
  <si>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</si>
  <si>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</si>
  <si>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</si>
  <si>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</si>
  <si>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</si>
  <si>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</si>
  <si>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</si>
  <si>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</si>
  <si>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</si>
  <si>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</si>
  <si>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</si>
  <si>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</si>
  <si>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</si>
  <si>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</si>
  <si>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</si>
  <si>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</si>
  <si>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</si>
  <si>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</si>
  <si>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</si>
  <si>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</si>
  <si>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</si>
  <si>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</si>
  <si>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</si>
  <si>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</si>
  <si>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</si>
  <si>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</si>
  <si>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</si>
  <si>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</si>
  <si>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</si>
  <si>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</si>
  <si>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</si>
  <si>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</si>
  <si>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</si>
  <si>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</si>
  <si>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</si>
  <si>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</si>
  <si>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</si>
  <si>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</si>
  <si>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</si>
  <si>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</si>
  <si>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</si>
  <si>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</si>
  <si>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</si>
  <si>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</si>
  <si>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</si>
  <si>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</si>
  <si>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</si>
  <si>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</si>
  <si>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</si>
  <si>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</si>
  <si>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</si>
  <si>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</si>
  <si>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</si>
  <si>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</si>
  <si>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</si>
  <si>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</si>
  <si>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</si>
  <si>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</si>
  <si>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</si>
  <si>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</si>
  <si>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</si>
  <si>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</si>
  <si>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</si>
  <si>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</si>
  <si>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</si>
  <si>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</si>
  <si>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</si>
  <si>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</si>
  <si>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</si>
  <si>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</si>
  <si>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</si>
  <si>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</si>
  <si>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</si>
  <si>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</si>
  <si>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</si>
  <si>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</si>
  <si>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</si>
  <si>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</si>
  <si>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</si>
  <si>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</si>
  <si>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</si>
  <si>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</si>
  <si>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</si>
  <si>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</si>
  <si>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</si>
  <si>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</si>
  <si>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</si>
  <si>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</si>
  <si>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</si>
  <si>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</si>
  <si>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</si>
  <si>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</si>
  <si>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</si>
  <si>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</si>
  <si>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</si>
  <si>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</si>
  <si>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</si>
  <si>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</si>
  <si>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</si>
  <si>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</si>
  <si>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</si>
  <si>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</si>
  <si>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</si>
  <si>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</si>
  <si>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</si>
  <si>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</si>
  <si>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</si>
  <si>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</si>
  <si>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</si>
  <si>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</si>
  <si>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</si>
  <si>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</si>
  <si>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PCM-20251003-00001702</t>
  </si>
  <si>
    <t>Optical Interface faulty/NSA TE ISSUE and SITE site located inside seaport need special permission letter and its under site owner Latis till access secured</t>
  </si>
  <si>
    <t>PCM-20251004-00000011</t>
  </si>
  <si>
    <t>ukz0165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</si>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</sst>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271.0767643518484</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3.187962960510049E-3</v>
      </c>
      <c r="H3" s="66">
        <v>45934.015914351854</v>
      </c>
      <c r="I3" s="73" t="str">
        <f>IFERROR(VLOOKUP(D3,DB!A:F,6,0),"")</f>
        <v>Generator-SG</v>
      </c>
      <c r="J3" s="73" t="str">
        <f>IFERROR(VLOOKUP(D3,DB!A:G,7,0),"")</f>
        <v>Dead</v>
      </c>
      <c r="K3" s="69"/>
      <c r="L3" s="70" t="str">
        <f>IFERROR(VLOOKUP(D3,DB!A:I,9,0),"")</f>
        <v>Latis</v>
      </c>
    </row>
    <row r="4" spans="1:12" ht="15" customHeight="1">
      <c r="A4" s="63"/>
      <c r="B4" s="73" t="str">
        <f>IFERROR(VLOOKUP(D4,DB!A:K,11,0),"")</f>
        <v/>
      </c>
      <c r="C4" s="64"/>
      <c r="D4" s="64"/>
      <c r="E4" s="65"/>
      <c r="F4" s="66"/>
      <c r="G4" s="67">
        <f ca="1">IFERROR(NOW()-F4,"")</f>
        <v>45934.025190277775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45934.025190277775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45934.025190277775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45934.025190277775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45934.025190277775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45934.025190277775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45934.025190277775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45934.025190277775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45934.025190277775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45934.025190277775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45934.025190277775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45934.025190277775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45934.025190277775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45934.025190277775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45934.025190277775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45934.025190277775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45934.025190277775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45934.025190277775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45934.025190277775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45934.025190277775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45934.025190277775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45934.025190277775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45934.025190277775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45934.025190277775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45934.025190277775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45934.025190277775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45934.025190277775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45934.025190277775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45934.025190277775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45934.025190277775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45934.025190277775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45934.025190277775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45934.025190277775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45934.025190277775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45934.025190277775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45934.025190277775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45934.025190277775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45934.025190277775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45934.025190277775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45934.025190277775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45934.025190277775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45934.025190277775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45934.025190277775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45934.025190277775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45934.025190277775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45934.025190277775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45934.025190277775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45934.025190277775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45934.025190277775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51308598-3A84-434A-BA0B-CAB7E33E4782}"/>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38967</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38967</v>
      </c>
      <c r="F3" s="88">
        <v>45691.651782407411</v>
      </c>
      <c r="G3" s="89">
        <f ca="1">IFERROR(NOW()-F3,"-")</f>
        <v>242.37340787036374</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127.29810694444313</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109.02535231481306</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39053</v>
      </c>
      <c r="B6" s="18" t="str">
        <f>IFERROR(VLOOKUP(D6,DB!A:K,11,0),"")</f>
        <v>R2</v>
      </c>
      <c r="C6" s="18">
        <v>1</v>
      </c>
      <c r="D6" s="18" t="s">
        <v>25613</v>
      </c>
      <c r="E6" s="131" t="s">
        <v>38964</v>
      </c>
      <c r="F6" s="132">
        <v>45933.837685185186</v>
      </c>
      <c r="G6" s="133">
        <f ca="1">IFERROR(NOW()-F6,"-")</f>
        <v>0.18750509258825332</v>
      </c>
      <c r="H6" s="132">
        <v>45933.832754629628</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45934.025190277775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45934.025190277775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45934.025190277775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45934.025190277775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45934.025190277775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45934.025190277775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45934.025190277775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45934.025190277775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45934.025190277775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45934.025190277775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45934.025190277775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45934.025190277775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45934.025190277775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45934.025190277775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45934.025190277775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45934.025190277775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45934.025190277775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45934.025190277775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45934.025190277775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45934.025190277775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45934.025190277775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45934.025190277775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45934.025190277775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45934.025190277775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45934.025190277775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45934.025190277775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45934.025190277775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45934.025190277775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45934.025190277775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45934.025190277775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45934.025190277775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45934.025190277775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45934.025190277775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45934.025190277775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45934.025190277775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45934.025190277775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45934.025190277775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45934.025190277775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45934.025190277775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45934.025190277775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45934.025190277775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45934.025190277775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45934.025190277775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45934.025190277775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45934.025190277775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45934.025190277775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45934.025190277775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45934.025190277775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45934.025190277775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45934.025190277775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45934.025190277775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45934.025190277775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45934.025190277775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45934.025190277775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45934.025190277775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45934.025190277775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45934.025190277775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45934.025190277775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45934.025190277775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45934.025190277775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45934.025190277775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45934.025190277775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45934.025190277775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45934.025190277775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45934.025190277775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45934.025190277775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45934.025190277775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45934.025190277775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45934.025190277775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45934.025190277775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45934.025190277775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45934.025190277775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45934.025190277775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45934.025190277775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45934.025190277775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45934.025190277775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45934.025190277775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45934.025190277775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45934.025190277775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45934.025190277775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45934.025190277775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45934.025190277775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45934.025190277775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45934.025190277775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45934.025190277775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45934.025190277775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45934.025190277775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45934.025190277775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45934.025190277775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45934.025190277775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45934.025190277775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45934.025190277775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45934.025190277775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45934.025190277775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45934.025190277775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45934.025190277775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45934.025190277775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45934.025190277775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45934.025190277775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45934.025190277775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45934.025190277775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45934.025190277775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45934.025190277775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45934.025190277775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45934.025190277775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45934.025190277775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45934.025190277775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45934.025190277775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45934.025190277775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45934.025190277775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45934.025190277775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45934.025190277775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45934.025190277775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45934.025190277775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45934.025190277775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45934.025190277775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45934.025190277775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45934.025190277775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45934.025190277775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45934.025190277775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45934.025190277775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45934.025190277775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45934.025190277775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45934.025190277775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45934.025190277775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45934.025190277775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45934.025190277775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45934.025190277775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45934.025190277775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45934.025190277775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45934.025190277775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45934.025190277775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45934.025190277775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45934.025190277775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45934.025190277775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45934.025190277775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45934.025190277775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45934.025190277775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45934.025190277775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45934.025190277775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45934.025190277775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45934.025190277775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45934.025190277775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45934.025190277775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45934.025190277775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45934.025190277775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45934.025190277775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45934.025190277775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45934.025190277775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45934.025190277775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45934.025190277775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45934.025190277775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45934.025190277775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45934.025190277775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45934.025190277775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45934.025190277775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45934.025190277775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45934.025190277775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45934.025190277775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45934.025190277775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45934.025190277775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45934.025190277775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45934.025190277775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45934.025190277775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45934.025190277775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45934.025190277775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45934.025190277775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45934.025190277775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45934.025190277775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45934.025190277775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45934.025190277775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45934.025190277775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45934.025190277775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45934.025190277775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45934.025190277775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45934.025190277775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45934.025190277775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45934.025190277775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45934.025190277775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45934.025190277775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45934.025190277775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45934.025190277775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45934.025190277775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45934.025190277775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45934.025190277775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45934.025190277775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45934.025190277775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45934.025190277775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45934.025190277775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45934.025190277775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45934.025190277775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45934.025190277775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45934.025190277775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45934.025190277775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45934.025190277775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45934.025190277775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45934.025190277775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45934.025190277775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45934.025190277775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45934.025190277775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45934.025190277775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45934.025190277775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45934.025190277775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45934.025190277775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45934.025190277775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45934.025190277775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45934.025190277775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45934.025190277775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45934.025190277775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45934.025190277775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45934.025190277775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45934.025190277775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45934.025190277775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45934.025190277775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45934.025190277775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45934.025190277775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45934.025190277775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45934.025190277775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45934.025190277775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45934.025190277775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45934.025190277775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45934.025190277775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45934.025190277775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45934.025190277775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45934.025190277775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45934.025190277775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45934.025190277775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45934.025190277775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45934.025190277775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45934.025190277775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45934.025190277775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45934.025190277775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45934.025190277775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45934.025190277775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45934.025190277775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45934.025190277775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45934.025190277775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45934.025190277775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45934.025190277775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45934.025190277775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45934.025190277775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45934.025190277775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45934.025190277775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45934.025190277775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45934.025190277775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45934.025190277775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45934.025190277775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45934.025190277775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45934.025190277775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45934.025190277775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45934.025190277775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45934.025190277775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45934.025190277775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45934.025190277775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45934.025190277775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45934.025190277775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45934.025190277775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45934.025190277775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45934.025190277775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45934.025190277775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45934.025190277775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45934.025190277775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45934.025190277775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45934.025190277775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45934.025190277775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45934.025190277775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45934.025190277775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45934.025190277775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45934.025190277775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45934.025190277775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45934.025190277775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45934.025190277775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45934.025190277775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45934.025190277775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45934.025190277775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45934.025190277775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45934.025190277775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45934.025190277775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45934.025190277775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45934.025190277775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45934.025190277775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45934.025190277775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45934.025190277775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45934.025190277775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45934.025190277775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45934.025190277775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45934.025190277775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45934.025190277775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45934.025190277775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45934.025190277775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45934.025190277775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45934.025190277775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45934.025190277775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45934.025190277775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45934.025190277775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45934.025190277775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45934.025190277775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45934.025190277775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45934.025190277775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45934.025190277775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45934.025190277775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45934.025190277775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45934.025190277775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45934.025190277775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45934.025190277775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45934.025190277775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45934.025190277775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45934.025190277775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45934.025190277775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45934.025190277775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45934.025190277775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45934.025190277775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45934.025190277775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45934.025190277775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45934.025190277775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45934.025190277775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45934.025190277775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45934.025190277775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45934.025190277775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45934.025190277775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45934.025190277775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45934.025190277775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45934.025190277775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45934.025190277775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45934.025190277775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45934.025190277775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45934.025190277775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45934.025190277775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45934.025190277775</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45934.025190277775</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45934.025190277775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45934.025190277775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45934.025190277775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45934.025190277775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45934.025190277775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45934.025190277775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45934.025190277775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45934.025190277775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45934.025190277775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45934.025190277775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45934.025190277775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45934.025190277775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45934.025190277775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45934.025190277775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45934.025190277775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45934.025190277775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45934.025190277775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45934.025190277775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45934.025190277775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45934.025190277775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45934.025190277775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45934.025190277775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45934.025190277775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45934.025190277775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45934.025190277775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45934.025190277775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45934.025190277775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45934.025190277775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45934.025190277775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45934.025190277775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45934.025190277775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45934.025190277775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45934.025190277775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45934.025190277775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45934.025190277775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45934.025190277775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45934.025190277775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45934.025190277775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45934.025190277775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45934.025190277775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45934.025190277775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45934.025190277775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45934.025190277775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45934.025190277775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45934.025190277775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45934.025190277775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45934.025190277775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45934.025190277775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45934.025190277775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45934.025190277775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45934.025190277775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45934.025190277775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45934.025190277775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45934.025190277775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45934.025190277775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45934.025190277775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45934.025190277775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45934.025190277775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45934.025190277775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45934.025190277775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45934.025190277775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45934.025190277775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45934.025190277775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45934.025190277775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45934.025190277775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45934.025190277775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45934.025190277775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45934.025190277775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45934.025190277775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45934.025190277775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45934.025190277775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45934.025190277775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45934.025190277775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45934.025190277775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45934.025190277775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45934.025190277775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45934.025190277775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45934.025190277775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45934.025190277775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45934.025190277775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45934.025190277775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45934.025190277775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45934.025190277775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45934.025190277775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45934.025190277775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45934.025190277775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45934.025190277775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45934.025190277775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45934.025190277775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45934.025190277775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45934.025190277775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45934.025190277775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45934.025190277775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45934.025190277775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45934.025190277775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45934.025190277775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45934.025190277775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45934.025190277775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45934.025190277775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45934.025190277775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45934.025190277775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45934.025190277775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45934.025190277775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45934.025190277775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45934.025190277775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45934.025190277775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45934.025190277775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45934.025190277775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45934.025190277775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45934.025190277775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45934.025190277775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45934.025190277775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45934.025190277775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45934.025190277775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45934.025190277775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45934.025190277775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45934.025190277775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45934.025190277775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45934.025190277775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45934.025190277775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45934.025190277775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45934.025190277775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45934.025190277775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45934.025190277775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45934.025190277775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45934.025190277775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45934.025190277775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45934.025190277775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45934.025190277775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45934.025190277775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45934.025190277775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45934.025190277775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45934.025190277775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45934.025190277775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45934.025190277775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45934.025190277775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45934.025190277775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45934.025190277775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45934.025190277775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45934.025190277775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45934.025190277775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45934.025190277775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45934.025190277775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45934.025190277775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45934.025190277775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45934.025190277775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45934.025190277775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45934.025190277775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45934.025190277775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45934.025190277775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45934.025190277775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45934.025190277775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45934.025190277775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45934.025190277775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45934.025190277775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45934.025190277775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45934.025190277775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45934.025190277775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45934.025190277775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45934.025190277775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45934.025190277775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45934.025190277775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45934.025190277775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45934.025190277775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45934.025190277775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45934.025190277775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45934.025190277775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45934.025190277775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45934.025190277775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45934.025190277775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45934.025190277775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45934.025190277775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45934.025190277775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45934.025190277775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45934.025190277775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45934.025190277775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45934.025190277775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45934.025190277775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45934.025190277775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45934.025190277775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45934.025190277775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45934.025190277775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45934.025190277775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45934.025190277775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45934.025190277775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45934.025190277775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45934.025190277775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45934.025190277775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45934.025190277775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45934.025190277775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45934.025190277775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45934.025190277775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45934.025190277775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45934.025190277775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45934.025190277775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45934.025190277775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45934.025190277775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45934.025190277775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45934.025190277775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45934.025190277775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45934.025190277775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45934.025190277775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45934.025190277775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45934.025190277775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45934.025190277775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45934.025190277775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45934.025190277775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45934.025190277775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45934.025190277775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45934.025190277775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45934.025190277775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45934.025190277775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45934.025190277775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45934.025190277775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45934.025190277775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45934.025190277775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45934.025190277775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45934.025190277775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45934.025190277775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45934.025190277775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45934.025190277775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45934.025190277775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45934.025190277775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45934.025190277775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45934.025190277775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45934.025190277775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45934.025190277775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45934.025190277775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45934.025190277775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45934.025190277775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45934.025190277775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45934.025190277775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45934.025190277775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45934.025190277775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45934.025190277775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45934.025190277775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45934.025190277775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45934.025190277775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45934.025190277775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45934.025190277775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45934.025190277775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45934.025190277775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45934.025190277775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45934.025190277775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45934.025190277775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45934.025190277775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45934.025190277775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45934.025190277775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45934.025190277775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45934.025190277775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45934.025190277775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45934.025190277775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45934.025190277775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45934.025190277775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45934.025190277775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45934.025190277775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45934.025190277775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45934.025190277775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45934.025190277775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45934.025190277775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45934.025190277775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45934.025190277775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45934.025190277775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45934.025190277775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45934.025190277775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45934.025190277775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45934.025190277775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45934.025190277775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45934.025190277775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45934.025190277775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45934.025190277775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45934.025190277775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45934.025190277775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45934.025190277775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45934.025190277775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45934.025190277775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45934.025190277775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45934.025190277775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45934.025190277775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45934.025190277775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45934.025190277775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45934.025190277775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45934.025190277775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45934.025190277775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45934.025190277775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45934.025190277775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45934.025190277775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45934.025190277775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45934.025190277775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45934.025190277775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45934.025190277775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45934.025190277775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45934.025190277775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45934.025190277775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45934.025190277775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45934.025190277775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45934.025190277775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45934.025190277775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45934.025190277775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45934.025190277775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45934.025190277775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45934.025190277775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45934.025190277775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45934.025190277775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45934.025190277775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45934.025190277775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45934.025190277775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45934.025190277775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45934.025190277775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45934.025190277775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45934.025190277775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45934.025190277775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45934.025190277775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45934.025190277775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45934.025190277775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45934.025190277775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45934.025190277775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45934.025190277775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45934.025190277775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45934.025190277775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45934.025190277775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45934.025190277775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45934.025190277775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45934.025190277775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45934.025190277775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45934.025190277775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45934.025190277775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45934.025190277775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45934.025190277775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45934.025190277775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45934.025190277775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45934.025190277775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45934.025190277775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45934.025190277775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45934.025190277775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45934.025190277775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45934.025190277775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45934.025190277775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45934.025190277775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45934.025190277775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45934.025190277775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45934.025190277775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45934.025190277775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45934.025190277775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45934.025190277775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45934.025190277775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45934.025190277775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45934.025190277775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45934.025190277775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45934.025190277775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45934.025190277775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45934.025190277775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45934.025190277775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45934.025190277775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45934.025190277775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45934.025190277775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45934.025190277775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45934.025190277775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45934.025190277775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45934.025190277775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45934.025190277775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45934.025190277775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45934.025190277775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45934.025190277775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45934.025190277775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45934.025190277775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45934.025190277775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45934.025190277775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45934.025190277775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45934.025190277775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45934.025190277775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45934.025190277775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45934.025190277775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45934.025190277775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45934.025190277775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45934.025190277775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45934.025190277775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45934.025190277775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45934.025190277775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45934.025190277775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45934.025190277775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45934.025190277775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45934.025190277775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45934.025190277775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45934.025190277775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45934.025190277775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45934.025190277775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45934.025190277775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45934.025190277775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45934.025190277775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45934.025190277775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45934.025190277775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45934.025190277775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45934.025190277775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45934.025190277775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45934.025190277775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45934.025190277775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45934.025190277775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45934.025190277775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45934.025190277775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45934.025190277775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45934.025190277775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45934.025190277775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45934.025190277775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45934.025190277775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45934.025190277775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45934.025190277775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45934.025190277775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45934.025190277775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45934.025190277775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45934.025190277775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45934.025190277775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45934.025190277775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45934.025190277775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45934.025190277775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45934.025190277775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45934.025190277775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45934.025190277775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45934.025190277775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45934.025190277775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45934.025190277775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45934.025190277775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45934.025190277775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45934.025190277775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45934.025190277775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45934.025190277775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45934.025190277775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45934.025190277775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45934.025190277775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45934.025190277775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45934.025190277775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45934.025190277775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45934.025190277775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45934.025190277775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45934.025190277775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45934.025190277775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45934.025190277775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45934.025190277775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45934.025190277775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45934.025190277775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45934.025190277775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45934.025190277775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45934.025190277775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45934.025190277775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45934.025190277775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45934.025190277775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45934.025190277775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45934.025190277775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45934.025190277775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45934.025190277775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45934.025190277775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45934.025190277775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45934.025190277775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45934.025190277775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45934.025190277775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45934.025190277775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45934.025190277775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45934.025190277775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45934.025190277775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45934.025190277775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45934.025190277775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45934.025190277775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45934.025190277775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45934.025190277775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45934.025190277775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45934.025190277775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45934.025190277775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45934.025190277775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45934.025190277775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45934.025190277775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45934.025190277775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45934.025190277775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45934.025190277775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45934.025190277775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45934.025190277775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45934.025190277775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45934.025190277775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45934.025190277775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45934.025190277775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45934.025190277775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45934.025190277775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45934.025190277775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45934.025190277775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45934.025190277775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45934.025190277775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45934.025190277775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45934.025190277775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45934.025190277775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45934.025190277775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45934.025190277775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45934.025190277775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45934.025190277775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45934.025190277775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45934.025190277775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45934.025190277775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45934.025190277775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45934.025190277775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45934.025190277775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45934.025190277775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45934.025190277775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45934.025190277775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45934.025190277775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45934.025190277775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45934.025190277775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45934.025190277775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45934.025190277775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45934.025190277775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45934.025190277775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45934.025190277775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45934.025190277775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45934.025190277775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45934.025190277775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45934.025190277775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45934.025190277775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45934.025190277775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45934.025190277775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45934.025190277775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45934.025190277775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45934.025190277775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45934.025190277775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45934.025190277775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45934.025190277775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45934.025190277775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45934.025190277775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45934.025190277775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45934.025190277775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45934.025190277775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45934.025190277775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45934.025190277775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45934.025190277775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45934.025190277775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45934.025190277775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45934.025190277775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45934.025190277775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45934.025190277775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45934.025190277775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45934.025190277775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45934.025190277775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45934.025190277775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45934.025190277775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45934.025190277775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45934.025190277775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45934.025190277775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45934.025190277775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45934.025190277775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45934.025190277775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45934.025190277775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45934.025190277775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45934.025190277775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45934.025190277775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45934.025190277775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45934.025190277775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45934.025190277775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45934.025190277775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45934.025190277775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45934.025190277775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45934.025190277775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45934.025190277775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45934.025190277775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45934.025190277775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45934.025190277775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45934.025190277775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45934.025190277775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45934.025190277775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45934.025190277775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45934.025190277775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45934.025190277775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45934.025190277775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45934.025190277775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45934.025190277775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45934.025190277775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45934.025190277775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45934.025190277775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45934.025190277775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45934.025190277775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45934.025190277775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45934.025190277775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45934.025190277775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45934.025190277775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45934.025190277775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45934.025190277775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45934.025190277775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45934.025190277775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45934.025190277775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45934.025190277775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45934.025190277775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45934.025190277775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45934.025190277775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45934.025190277775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45934.025190277775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45934.025190277775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45934.025190277775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45934.025190277775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45934.025190277775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45934.025190277775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45934.025190277775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45934.025190277775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45934.025190277775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45934.025190277775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45934.025190277775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45934.025190277775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45934.025190277775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45934.025190277775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45934.025190277775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45934.025190277775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45934.025190277775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45934.025190277775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45934.025190277775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45934.025190277775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45934.025190277775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45934.025190277775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45934.025190277775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45934.025190277775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45934.025190277775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45934.025190277775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45934.025190277775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45934.025190277775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45934.025190277775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45934.025190277775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45934.025190277775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45934.025190277775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45934.025190277775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45934.025190277775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45934.025190277775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45934.025190277775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45934.025190277775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45934.025190277775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45934.025190277775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45934.025190277775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45934.025190277775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45934.025190277775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45934.025190277775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45934.025190277775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45934.025190277775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45934.025190277775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45934.025190277775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45934.025190277775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45934.025190277775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45934.025190277775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45934.025190277775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45934.025190277775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45934.025190277775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45934.025190277775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45934.025190277775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45934.025190277775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45934.025190277775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45934.025190277775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45934.025190277775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45934.025190277775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45934.025190277775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45934.025190277775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45934.025190277775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45934.025190277775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45934.025190277775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45934.025190277775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45934.025190277775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45934.025190277775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45934.025190277775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45934.025190277775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45934.025190277775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45934.025190277775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45934.025190277775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45934.025190277775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45934.025190277775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45934.025190277775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45934.025190277775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45934.025190277775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45934.025190277775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45934.025190277775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45934.025190277775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45934.025190277775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45934.025190277775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45934.025190277775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45934.025190277775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45934.025190277775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45934.025190277775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45934.025190277775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45934.025190277775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45934.025190277775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45934.025190277775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45934.025190277775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45934.025190277775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45934.025190277775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45934.025190277775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45934.025190277775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45934.025190277775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45934.025190277775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45934.025190277775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45934.025190277775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45934.025190277775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45934.025190277775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45934.025190277775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45934.025190277775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45934.025190277775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45934.025190277775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45934.025190277775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45934.025190277775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45934.025190277775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45934.025190277775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45934.025190277775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45934.025190277775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45934.025190277775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45934.025190277775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45934.025190277775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45934.025190277775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45934.025190277775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45934.025190277775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45934.025190277775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45934.025190277775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45934.025190277775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45934.025190277775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45934.025190277775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45934.025190277775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45934.025190277775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45934.025190277775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45934.025190277775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45934.025190277775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45934.025190277775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45934.025190277775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45934.025190277775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45934.025190277775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45934.025190277775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45934.025190277775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45934.025190277775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45934.025190277775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45934.025190277775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45934.025190277775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45934.025190277775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45934.025190277775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45934.025190277775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45934.025190277775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45934.025190277775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45934.025190277775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45934.025190277775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45934.025190277775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45934.025190277775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45934.025190277775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45934.025190277775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45934.025190277775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45934.025190277775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45934.025190277775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45934.025190277775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45934.025190277775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45934.025190277775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45934.025190277775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45934.025190277775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45934.025190277775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45934.025190277775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45934.025190277775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45934.025190277775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45934.025190277775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45934.025190277775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45934.025190277775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45934.025190277775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45934.025190277775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45934.025190277775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45934.025190277775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45934.025190277775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45934.025190277775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45934.025190277775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45934.025190277775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45934.025190277775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45934.025190277775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45934.025190277775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45934.025190277775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45934.025190277775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45934.025190277775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45934.025190277775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45934.025190277775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45934.025190277775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45934.025190277775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45934.025190277775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45934.025190277775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45934.025190277775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45934.025190277775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45934.025190277775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45934.025190277775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45934.025190277775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45934.025190277775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45934.025190277775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45934.025190277775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45934.025190277775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45934.025190277775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45934.025190277775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45934.025190277775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45934.025190277775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45934.025190277775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45934.025190277775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45934.025190277775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45934.025190277775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45934.025190277775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45934.025190277775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45934.025190277775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45934.025190277775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45934.025190277775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45934.025190277775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45934.025190277775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45934.025190277775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45934.025190277775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45934.025190277775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45934.025190277775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45934.025190277775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45934.025190277775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45934.025190277775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45934.025190277775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45934.025190277775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45934.025190277775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45934.025190277775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45934.025190277775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45934.025190277775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45934.025190277775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45934.025190277775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45934.025190277775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45934.025190277775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45934.025190277775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45934.025190277775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45934.025190277775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45934.025190277775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45934.025190277775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45934.025190277775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45934.025190277775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45934.025190277775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45934.025190277775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45934.025190277775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45934.025190277775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45934.025190277775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45934.025190277775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45934.025190277775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45934.025190277775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45934.025190277775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45934.025190277775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45934.025190277775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45934.025190277775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45934.025190277775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45934.025190277775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45934.025190277775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45934.025190277775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45934.025190277775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45934.025190277775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45934.025190277775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45934.025190277775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45934.025190277775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45934.025190277775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45934.025190277775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45934.025190277775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45934.025190277775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45934.025190277775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45934.025190277775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45934.025190277775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45934.025190277775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45934.025190277775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45934.025190277775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45934.025190277775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45934.025190277775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45934.025190277775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45934.025190277775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45934.025190277775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45934.025190277775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45934.025190277775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45934.025190277775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45934.025190277775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45934.025190277775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45934.025190277775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45934.025190277775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45934.025190277775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45934.025190277775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45934.025190277775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45934.025190277775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45934.025190277775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45934.025190277775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45934.025190277775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45934.025190277775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45934.025190277775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45934.025190277775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45934.025190277775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45934.025190277775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45934.025190277775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45934.025190277775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45934.025190277775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45934.025190277775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45934.025190277775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45934.025190277775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45934.025190277775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45934.025190277775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45934.025190277775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45934.025190277775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45934.025190277775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45934.025190277775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45934.025190277775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45934.025190277775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45934.025190277775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45934.025190277775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45934.025190277775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45934.025190277775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45934.025190277775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45934.025190277775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45934.025190277775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45934.025190277775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45934.025190277775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45934.025190277775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45934.025190277775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45934.025190277775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45934.025190277775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45934.025190277775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45934.025190277775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45934.025190277775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45934.025190277775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45934.025190277775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45934.025190277775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45934.025190277775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45934.025190277775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45934.025190277775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45934.025190277775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45934.025190277775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45934.025190277775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45934.025190277775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45934.025190277775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45934.025190277775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45934.025190277775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45934.025190277775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45934.025190277775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45934.025190277775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45934.025190277775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45934.025190277775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45934.025190277775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45934.025190277775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45934.025190277775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45934.025190277775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45934.025190277775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45934.025190277775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45934.025190277775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45934.025190277775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45934.025190277775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45934.025190277775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45934.025190277775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45934.025190277775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45934.025190277775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45934.025190277775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45934.025190277775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45934.025190277775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45934.025190277775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45934.025190277775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45934.025190277775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45934.025190277775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45934.025190277775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45934.025190277775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45934.025190277775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45934.025190277775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45934.025190277775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45934.025190277775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45934.025190277775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45934.025190277775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45934.025190277775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45934.025190277775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45934.025190277775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45934.025190277775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45934.025190277775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45934.025190277775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45934.025190277775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45934.025190277775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45934.025190277775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45934.025190277775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45934.025190277775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45934.025190277775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45934.025190277775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45934.025190277775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45934.025190277775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45934.025190277775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45934.025190277775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45934.025190277775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45934.025190277775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45934.025190277775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45934.025190277775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45934.025190277775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45934.025190277775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45934.025190277775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45934.025190277775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45934.025190277775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45934.025190277775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45934.025190277775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45934.025190277775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45934.025190277775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45934.025190277775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45934.025190277775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45934.025190277775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45934.025190277775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45934.025190277775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45934.025190277775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45934.025190277775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45934.025190277775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45934.025190277775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45934.025190277775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45934.025190277775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45934.025190277775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45934.025190277775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45934.025190277775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45934.025190277775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45934.025190277775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45934.025190277775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45934.025190277775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45934.025190277775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45934.025190277775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45934.025190277775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45934.025190277775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45934.025190277775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45934.025190277775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45934.025190277775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45934.025190277775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45934.025190277775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45934.025190277775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45934.025190277775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45934.025190277775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45934.025190277775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45934.025190277775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45934.025190277775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45934.025190277775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45934.025190277775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45934.025190277775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45934.025190277775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45934.025190277775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45934.025190277775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45934.025190277775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45934.025190277775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45934.025190277775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45934.025190277775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45934.025190277775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45934.025190277775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45934.025190277775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45934.025190277775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45934.025190277775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45934.025190277775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45934.025190277775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45934.025190277775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45934.025190277775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45934.025190277775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45934.025190277775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45934.025190277775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45934.025190277775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45934.025190277775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45934.025190277775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45934.025190277775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45934.025190277775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45934.025190277775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45934.025190277775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45934.025190277775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45934.025190277775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45934.025190277775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45934.025190277775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45934.025190277775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45934.025190277775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45934.025190277775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45934.025190277775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45934.025190277775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45934.025190277775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45934.025190277775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45934.025190277775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45934.025190277775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45934.025190277775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45934.025190277775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45934.025190277775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45934.025190277775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45934.025190277775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45934.025190277775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45934.025190277775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45934.025190277775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45934.025190277775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45934.025190277775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45934.025190277775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45934.025190277775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45934.025190277775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45934.025190277775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45934.025190277775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45934.025190277775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45934.025190277775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45934.025190277775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45934.025190277775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45934.025190277775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45934.025190277775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45934.025190277775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45934.025190277775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45934.025190277775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45934.025190277775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45934.025190277775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45934.025190277775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45934.025190277775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45934.025190277775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45934.025190277775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45934.025190277775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45934.025190277775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45934.025190277775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45934.025190277775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45934.025190277775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45934.025190277775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45934.025190277775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45934.025190277775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45934.025190277775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45934.025190277775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45934.025190277775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45934.025190277775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45934.025190277775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45934.025190277775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45934.025190277775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45934.025190277775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45934.025190277775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45934.025190277775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45934.025190277775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45934.025190277775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45934.025190277775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45934.025190277775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45934.025190277775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45934.025190277775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45934.025190277775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45934.025190277775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45934.025190277775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45934.025190277775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45934.025190277775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45934.025190277775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45934.025190277775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45934.025190277775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45934.025190277775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45934.025190277775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45934.025190277775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45934.025190277775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45934.025190277775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45934.025190277775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45934.025190277775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45934.025190277775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45934.025190277775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45934.025190277775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45934.025190277775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45934.025190277775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45934.025190277775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45934.025190277775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45934.025190277775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45934.025190277775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45934.025190277775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45934.025190277775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45934.025190277775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45934.025190277775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45934.025190277775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45934.025190277775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45934.025190277775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45934.025190277775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45934.025190277775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45934.025190277775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45934.025190277775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45934.025190277775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45934.025190277775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45934.025190277775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45934.025190277775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45934.025190277775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45934.025190277775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45934.025190277775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45934.025190277775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45934.025190277775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45934.025190277775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45934.025190277775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45934.025190277775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45934.025190277775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45934.025190277775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45934.025190277775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45934.025190277775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45934.025190277775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45934.025190277775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45934.025190277775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45934.025190277775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45934.025190277775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45934.025190277775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45934.025190277775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45934.025190277775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45934.025190277775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45934.025190277775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45934.025190277775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45934.025190277775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45934.025190277775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45934.025190277775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45934.025190277775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45934.025190277775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45934.025190277775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45934.025190277775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45934.025190277775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45934.025190277775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45934.025190277775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45934.025190277775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45934.025190277775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45934.025190277775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45934.025190277775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45934.025190277775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45934.025190277775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45934.025190277775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45934.025190277775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45934.025190277775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45934.025190277775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45934.025190277775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45934.025190277775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45934.025190277775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45934.025190277775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45934.025190277775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45934.025190277775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45934.025190277775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45934.025190277775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45934.025190277775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45934.025190277775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45934.025190277775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45934.025190277775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45934.025190277775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45934.025190277775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45934.025190277775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45934.025190277775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45934.025190277775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45934.025190277775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45934.025190277775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45934.025190277775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45934.025190277775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45934.025190277775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45934.025190277775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45934.025190277775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45934.025190277775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45934.025190277775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45934.025190277775</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39055</v>
      </c>
      <c r="B2" s="110" t="str">
        <f>IFERROR(VLOOKUP(D2,DB!A:K,11,0),"")</f>
        <v>R4</v>
      </c>
      <c r="C2" s="111">
        <v>1</v>
      </c>
      <c r="D2" s="107" t="s">
        <v>35082</v>
      </c>
      <c r="E2" s="112" t="s">
        <v>38964</v>
      </c>
      <c r="F2" s="113">
        <v>45703.480717592596</v>
      </c>
      <c r="G2" s="114">
        <f ca="1">IFERROR(NOW()-F2,"")</f>
        <v>230.54447268517833</v>
      </c>
      <c r="H2" s="113">
        <v>45703.474768518521</v>
      </c>
      <c r="I2" s="110" t="str">
        <f>IFERROR(VLOOKUP(D2,DB!A:F,6,0),"")</f>
        <v>SCECO</v>
      </c>
      <c r="J2" s="110" t="str">
        <f>IFERROR(VLOOKUP(D2,DB!A:G,7,0),"")</f>
        <v>Dead</v>
      </c>
      <c r="K2" s="115" t="s">
        <v>39056</v>
      </c>
      <c r="L2" s="107" t="str">
        <f>IFERROR(VLOOKUP(D2,DB!A:I,9,0),"")</f>
        <v>Latis</v>
      </c>
    </row>
    <row r="3" spans="1:16" ht="33.75" customHeight="1">
      <c r="A3" s="110" t="s">
        <v>39057</v>
      </c>
      <c r="B3" s="110" t="str">
        <f>IFERROR(VLOOKUP(D3,DB!A:K,11,0),"")</f>
        <v>R4</v>
      </c>
      <c r="C3" s="111">
        <v>2</v>
      </c>
      <c r="D3" s="107" t="s">
        <v>39058</v>
      </c>
      <c r="E3" s="112" t="s">
        <v>38964</v>
      </c>
      <c r="F3" s="113">
        <v>45930.890277777777</v>
      </c>
      <c r="G3" s="114">
        <f ca="1">IFERROR(NOW()-F3,"")</f>
        <v>3.1349124999978812</v>
      </c>
      <c r="H3" s="113">
        <v>45930.847372685188</v>
      </c>
      <c r="I3" s="110" t="str">
        <f>IFERROR(VLOOKUP(D3,DB!A:F,6,0),"")</f>
        <v>SCECO</v>
      </c>
      <c r="J3" s="110" t="str">
        <f>IFERROR(VLOOKUP(D3,DB!A:G,7,0),"")</f>
        <v>In progress</v>
      </c>
      <c r="K3" s="115" t="s">
        <v>39059</v>
      </c>
      <c r="L3" s="107" t="str">
        <f>IFERROR(VLOOKUP(D3,DB!A:I,9,0),"")</f>
        <v>Latis</v>
      </c>
    </row>
    <row r="4" spans="1:16" ht="36.75" customHeight="1">
      <c r="A4" s="110" t="s">
        <v>39060</v>
      </c>
      <c r="B4" s="110" t="str">
        <f>IFERROR(VLOOKUP(D4,DB!A:K,11,0),"")</f>
        <v>R4</v>
      </c>
      <c r="C4" s="111">
        <v>1</v>
      </c>
      <c r="D4" s="107" t="s">
        <v>36682</v>
      </c>
      <c r="E4" s="112" t="s">
        <v>38964</v>
      </c>
      <c r="F4" s="113">
        <v>45933.919965277775</v>
      </c>
      <c r="G4" s="114">
        <f ca="1">IFERROR(NOW()-F4,"")</f>
        <v>0.10522499999933643</v>
      </c>
      <c r="H4" s="113">
        <v>45933.903807870367</v>
      </c>
      <c r="I4" s="110" t="str">
        <f>IFERROR(VLOOKUP(D4,DB!A:F,6,0),"")</f>
        <v>Generator-SG</v>
      </c>
      <c r="J4" s="110" t="str">
        <f>IFERROR(VLOOKUP(D4,DB!A:G,7,0),"")</f>
        <v>Weak</v>
      </c>
      <c r="K4" s="115" t="s">
        <v>39061</v>
      </c>
      <c r="L4" s="107" t="str">
        <f>IFERROR(VLOOKUP(D4,DB!A:I,9,0),"")</f>
        <v>Latis</v>
      </c>
    </row>
    <row r="5" spans="1:16" ht="39" customHeight="1">
      <c r="A5" s="110" t="s">
        <v>39062</v>
      </c>
      <c r="B5" s="110" t="str">
        <f>IFERROR(VLOOKUP(D5,DB!A:K,11,0),"")</f>
        <v>R4</v>
      </c>
      <c r="C5" s="111">
        <v>1</v>
      </c>
      <c r="D5" s="107" t="s">
        <v>34306</v>
      </c>
      <c r="E5" s="112" t="s">
        <v>38964</v>
      </c>
      <c r="F5" s="113">
        <v>45933.946527777778</v>
      </c>
      <c r="G5" s="114">
        <f ca="1">IFERROR(NOW()-F5,"")</f>
        <v>7.866249999642605E-2</v>
      </c>
      <c r="H5" s="113">
        <v>45933.751400462963</v>
      </c>
      <c r="I5" s="110" t="str">
        <f>IFERROR(VLOOKUP(D5,DB!A:F,6,0),"")</f>
        <v>SCECO</v>
      </c>
      <c r="J5" s="110" t="str">
        <f>IFERROR(VLOOKUP(D5,DB!A:G,7,0),"")</f>
        <v>Dead</v>
      </c>
      <c r="K5" s="115" t="s">
        <v>39063</v>
      </c>
      <c r="L5" s="107" t="str">
        <f>IFERROR(VLOOKUP(D5,DB!A:I,9,0),"")</f>
        <v>Latis</v>
      </c>
    </row>
    <row r="6" spans="1:16" ht="15" customHeight="1">
      <c r="A6" s="110" t="s">
        <v>39064</v>
      </c>
      <c r="B6" s="110" t="str">
        <f>IFERROR(VLOOKUP(D6,DB!A:K,11,0),"")</f>
        <v>R4</v>
      </c>
      <c r="C6" s="111">
        <v>1</v>
      </c>
      <c r="D6" s="107" t="s">
        <v>39065</v>
      </c>
      <c r="E6" s="112" t="s">
        <v>38964</v>
      </c>
      <c r="F6" s="113">
        <v>45934.010636574072</v>
      </c>
      <c r="G6" s="114">
        <f ca="1">IFERROR(NOW()-F6,"")</f>
        <v>1.4553703702404164E-2</v>
      </c>
      <c r="H6" s="113">
        <v>45934.004814814813</v>
      </c>
      <c r="I6" s="110" t="str">
        <f>IFERROR(VLOOKUP(D6,DB!A:F,6,0),"")</f>
        <v>Generator-SG</v>
      </c>
      <c r="J6" s="110" t="str">
        <f>IFERROR(VLOOKUP(D6,DB!A:G,7,0),"")</f>
        <v>Dead</v>
      </c>
      <c r="K6" s="115" t="s">
        <v>39061</v>
      </c>
      <c r="L6" s="107" t="str">
        <f>IFERROR(VLOOKUP(D6,DB!A:I,9,0),"")</f>
        <v>Latis</v>
      </c>
    </row>
    <row r="7" spans="1:16" ht="15" customHeight="1">
      <c r="A7" s="110"/>
      <c r="B7" s="110" t="str">
        <f>IFERROR(VLOOKUP(D7,DB!A:K,11,0),"")</f>
        <v/>
      </c>
      <c r="C7" s="111"/>
      <c r="D7" s="107"/>
      <c r="E7" s="112"/>
      <c r="F7" s="113"/>
      <c r="G7" s="114">
        <f ca="1">IFERROR(NOW()-F7,"")</f>
        <v>45934.025190277775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45934.025190277775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45934.025190277775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45934.025190277775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45934.025190277775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45934.025190277775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45934.025190277775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45934.025190277775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45934.025190277775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45934.025190277775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45934.025190277775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45934.025190277775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45934.025190277775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45934.025190277775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45934.025190277775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45934.025190277775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45934.025190277775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45934.025190277775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45934.025190277775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45934.025190277775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45934.025190277775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45934.025190277775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45934.025190277775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45934.025190277775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45934.025190277775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45934.025190277775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45934.025190277775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45934.025190277775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45934.025190277775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45934.025190277775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45934.025190277775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45934.025190277775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45934.025190277775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45934.025190277775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45934.025190277775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45934.025190277775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45934.025190277775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45934.025190277775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45934.025190277775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45934.025190277775</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42.193130092586216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7.8363129629578907</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0.21263240740518086</v>
      </c>
      <c r="H4" s="38">
        <v>45933.807002314818</v>
      </c>
      <c r="I4" s="37" t="str">
        <f>IFERROR(VLOOKUP(D4,DB!A:F,6,0),"")</f>
        <v>Generator-SG</v>
      </c>
      <c r="J4" s="37" t="str">
        <f>IFERROR(VLOOKUP(D4,DB!A:G,7,0),"")</f>
        <v>Dead</v>
      </c>
      <c r="K4" s="37" t="s">
        <v>39071</v>
      </c>
      <c r="L4" s="37" t="str">
        <f>IFERROR(VLOOKUP(D4,DB!A:I,9,0),"")</f>
        <v>Latis</v>
      </c>
      <c r="M4" s="136"/>
    </row>
    <row r="5" spans="1:13" ht="15">
      <c r="A5" s="37" t="s">
        <v>39072</v>
      </c>
      <c r="B5" s="37" t="str">
        <f>IFERROR(VLOOKUP(D5,DB!A:K,11,0),"")</f>
        <v>R5</v>
      </c>
      <c r="C5" s="37">
        <v>3</v>
      </c>
      <c r="D5" s="37" t="s">
        <v>38139</v>
      </c>
      <c r="E5" s="37" t="s">
        <v>38964</v>
      </c>
      <c r="F5" s="38">
        <v>45933.952939814815</v>
      </c>
      <c r="G5" s="39">
        <f ca="1">IFERROR(NOW()-F5,"-")</f>
        <v>7.2250462959345896E-2</v>
      </c>
      <c r="H5" s="38">
        <v>45933.946215277778</v>
      </c>
      <c r="I5" s="37" t="str">
        <f>IFERROR(VLOOKUP(D5,DB!A:F,6,0),"")</f>
        <v>SCECO</v>
      </c>
      <c r="J5" s="37" t="str">
        <f>IFERROR(VLOOKUP(D5,DB!A:G,7,0),"")</f>
        <v>Haj Removal</v>
      </c>
      <c r="K5" s="37" t="s">
        <v>39073</v>
      </c>
      <c r="L5" s="37" t="str">
        <f>IFERROR(VLOOKUP(D5,DB!A:I,9,0),"")</f>
        <v>Latis</v>
      </c>
      <c r="M5" s="136"/>
    </row>
    <row r="6" spans="1:13" ht="15">
      <c r="A6" s="37" t="s">
        <v>39074</v>
      </c>
      <c r="B6" s="37" t="str">
        <f>IFERROR(VLOOKUP(D6,DB!A:K,11,0),"")</f>
        <v>R5</v>
      </c>
      <c r="C6" s="37">
        <v>1</v>
      </c>
      <c r="D6" s="37" t="s">
        <v>38165</v>
      </c>
      <c r="E6" s="37" t="s">
        <v>38964</v>
      </c>
      <c r="F6" s="38">
        <v>45933.975925925923</v>
      </c>
      <c r="G6" s="39">
        <f ca="1">IFERROR(NOW()-F6,"-")</f>
        <v>4.9264351851888932E-2</v>
      </c>
      <c r="H6" s="38">
        <v>45933.946215277778</v>
      </c>
      <c r="I6" s="37" t="str">
        <f>IFERROR(VLOOKUP(D6,DB!A:F,6,0),"")</f>
        <v>SCECO</v>
      </c>
      <c r="J6" s="37" t="str">
        <f>IFERROR(VLOOKUP(D6,DB!A:G,7,0),"")</f>
        <v>Haj Removal</v>
      </c>
      <c r="K6" s="37" t="s">
        <v>39073</v>
      </c>
      <c r="L6" s="37" t="str">
        <f>IFERROR(VLOOKUP(D6,DB!A:I,9,0),"")</f>
        <v>Latis</v>
      </c>
      <c r="M6" s="136"/>
    </row>
    <row r="7" spans="1:13" ht="15">
      <c r="A7" s="37"/>
      <c r="B7" s="37" t="str">
        <f>IFERROR(VLOOKUP(D7,DB!A:K,11,0),"")</f>
        <v/>
      </c>
      <c r="C7" s="37"/>
      <c r="D7" s="37"/>
      <c r="E7" s="37"/>
      <c r="F7" s="38"/>
      <c r="G7" s="39">
        <f ca="1">IFERROR(NOW()-F7,"-")</f>
        <v>45934.025190277775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45934.025190277775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45934.025190277775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45934.025190277775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45934.025190277775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45934.025190277775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45934.025190277775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45934.025190277775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45934.025190277775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45934.025190277775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45934.025190277775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45934.025190277775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45934.025190277775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45934.025190277775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45934.025190277775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45934.025190277775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45934.025190277775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45934.025190277775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45934.025190277775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45934.025190277775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45934.025190277775</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45934.025190277775</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45934.025190277775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45934.025190277775</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45934.025190277775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45934.025190277775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45934.025190277775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45934.025190277775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45934.025190277775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45934.025190277775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45934.025190277775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45934.025190277775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45934.025190277775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45934.025190277775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45934.025190277775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45934.025190277775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45934.025190277775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45934.025190277775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45934.025190277775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45934.025190277775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45934.025190277775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45934.025190277775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45934.025190277775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45934.025190277775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45934.025190277775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45934.025190277775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45934.025190277775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45934.025190277775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45934.025190277775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45934.025190277775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45934.025190277775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45934.025190277775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45934.025190277775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45934.025190277775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45934.025190277775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45934.025190277775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45934.025190277775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45934.025190277775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45934.025190277775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45934.025190277775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45934.025190277775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45934.025190277775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45934.025190277775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45934.025190277775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45934.025190277775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45934.025190277775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45934.025190277775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45934.025190277775</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45934.025190277775</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45934.025190277775</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45934.025190277775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45934.025190277775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45934.025190277775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45934.025190277775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45934.025190277775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45934.025190277775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45934.025190277775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45934.025190277775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45934.025190277775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45934.025190277775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45934.025190277775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45934.025190277775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45934.025190277775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45934.025190277775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45934.025190277775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45934.025190277775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45934.025190277775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45934.025190277775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45934.025190277775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45934.025190277775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45934.025190277775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45934.025190277775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45934.025190277775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45934.025190277775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45934.025190277775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45934.025190277775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45934.025190277775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45934.025190277775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45934.025190277775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45934.025190277775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45934.025190277775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45934.025190277775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45934.025190277775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45934.025190277775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45934.025190277775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45934.025190277775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45934.025190277775</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45934.025190277775</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45934.025190277775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45934.025190277775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45934.025190277775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45934.025190277775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45934.025190277775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45934.025190277775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45934.025190277775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45934.025190277775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45934.025190277775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45934.025190277775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45934.025190277775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45934.025190277775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45934.025190277775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45934.025190277775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45934.025190277775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45934.025190277775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45934.025190277775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45934.025190277775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45934.025190277775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45934.025190277775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45934.025190277775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45934.025190277775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45934.025190277775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45934.025190277775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45934.025190277775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45934.025190277775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45934.025190277775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45934.025190277775</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45934.025190277775</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45934.025190277775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45934.025190277775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45934.025190277775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45934.025190277775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45934.025190277775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45934.025190277775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45934.025190277775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45934.025190277775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45934.025190277775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45934.025190277775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45934.025190277775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45934.025190277775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45934.025190277775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45934.025190277775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45934.025190277775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45934.025190277775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45934.025190277775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45934.025190277775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45934.025190277775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45934.025190277775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45934.025190277775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45934.025190277775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45934.025190277775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45934.025190277775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45934.025190277775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45934.025190277775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45934.025190277775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45934.025190277775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45934.025190277775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45934.025190277775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45934.025190277775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45934.025190277775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45934.025190277775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45934.025190277775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45934.025190277775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45934.025190277775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45934.025190277775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45934.025190277775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45934.025190277775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45934.025190277775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45934.025190277775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45934.025190277775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45934.025190277775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45934.025190277775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45934.025190277775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45934.025190277775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45934.025190277775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45934.025190277775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45934.025190277775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45934.025190277775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45934.025190277775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45934.025190277775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45934.025190277775</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45934.025190277775</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0.14421805555321043</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7.2523430555520463</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1.2065444444378954</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7">
        <f ca="1">IFERROR(NOW()-F5,"-")</f>
        <v>0.31986620370298624</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7">
        <f ca="1">IFERROR(NOW()-F6,"-")</f>
        <v>0.1045884259219747</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7">
        <f ca="1">IFERROR(NOW()-F7,"-")</f>
        <v>45934.025190277775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45934.025190277775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45934.025190277775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45934.025190277775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45934.025190277775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45934.025190277775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45934.025190277775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45934.025190277775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45934.025190277775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45934.025190277775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45934.025190277775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45934.025190277775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45934.025190277775</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45934.025190277775</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45934.025190277775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45934.025190277775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45934.025190277775</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45934.025190277775</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45934.025190277775</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45934.025190277775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45934.025190277775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45934.025190277775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45934.025190277775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45934.025190277775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45934.025190277775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45934.025190277775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45934.025190277775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45934.025190277775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45934.025190277775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45934.025190277775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45934.025190277775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45934.025190277775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45934.025190277775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45934.025190277775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45934.025190277775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45934.025190277775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45934.025190277775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45934.025190277775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45934.025190277775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45934.025190277775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45934.025190277775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45934.025190277775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45934.025190277775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45934.025190277775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45934.025190277775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45934.025190277775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45934.025190277775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45934.025190277775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45934.025190277775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45934.025190277775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45934.025190277775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45934.025190277775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45934.025190277775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45934.025190277775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45934.025190277775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45934.025190277775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45934.025190277775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45934.025190277775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45934.025190277775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45934.025190277775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45934.025190277775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45934.025190277775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45934.025190277775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45934.025190277775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45934.025190277775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45934.025190277775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45934.025190277775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45934.025190277775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45934.025190277775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45934.025190277775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45934.025190277775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45934.025190277775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45934.025190277775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45934.025190277775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45934.025190277775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45934.025190277775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45934.025190277775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45934.025190277775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45934.025190277775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45934.025190277775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45934.025190277775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45934.025190277775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45934.025190277775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45934.025190277775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45934.025190277775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45934.025190277775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45934.025190277775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45934.025190277775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45934.025190277775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45934.025190277775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45934.025190277775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45934.025190277775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45934.025190277775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45934.025190277775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45934.025190277775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45934.025190277775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45934.025190277775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45934.025190277775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45934.025190277775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45934.025190277775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45934.025190277775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45934.025190277775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45934.025190277775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45934.025190277775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45934.025190277775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45934.025190277775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45934.025190277775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45934.025190277775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45934.025190277775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45934.025190277775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45934.025190277775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45934.025190277775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45934.025190277775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45934.025190277775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45934.025190277775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45934.025190277775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45934.025190277775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45934.025190277775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45934.025190277775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45934.025190277775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45934.025190277775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45934.025190277775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45934.025190277775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45934.025190277775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45934.025190277775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45934.025190277775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45934.025190277775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45934.025190277775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45934.025190277775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45934.025190277775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45934.025190277775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45934.025190277775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45934.025190277775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45934.025190277775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45934.025190277775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45934.025190277775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45934.025190277775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45934.025190277775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45934.025190277775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45934.025190277775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45934.025190277775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45934.025190277775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45934.025190277775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45934.025190277775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45934.025190277775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45934.025190277775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45934.025190277775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45934.025190277775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45934.025190277775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45934.025190277775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45934.025190277775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45934.025190277775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45934.025190277775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45934.025190277775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45934.025190277775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45934.025190277775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45934.025190277775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45934.025190277775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45934.025190277775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45934.025190277775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45934.025190277775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45934.025190277775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45934.025190277775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45934.025190277775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45934.025190277775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45934.025190277775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45934.025190277775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45934.025190277775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45934.025190277775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45934.025190277775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45934.025190277775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45934.025190277775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45934.025190277775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45934.025190277775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45934.025190277775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45934.025190277775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45934.025190277775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45934.025190277775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45934.025190277775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45934.025190277775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45934.025190277775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45934.025190277775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45934.025190277775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45934.025190277775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45934.025190277775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45934.025190277775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45934.025190277775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45934.025190277775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45934.025190277775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45934.025190277775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45934.025190277775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45934.025190277775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45934.025190277775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45934.025190277775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45934.025190277775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45934.025190277775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45934.025190277775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45934.025190277775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45934.025190277775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45934.025190277775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45934.025190277775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45934.025190277775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45934.025190277775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45934.025190277775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45934.025190277775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45934.025190277775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45934.025190277775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45934.025190277775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45934.025190277775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45934.025190277775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45934.025190277775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45934.025190277775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45934.025190277775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45934.025190277775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45934.025190277775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45934.025190277775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45934.025190277775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45934.025190277775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45934.025190277775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45934.025190277775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45934.025190277775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45934.025190277775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45934.025190277775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45934.025190277775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45934.025190277775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45934.025190277775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45934.025190277775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45934.025190277775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45934.025190277775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45934.025190277775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45934.025190277775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45934.025190277775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45934.025190277775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45934.025190277775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45934.025190277775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45934.025190277775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45934.025190277775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45934.025190277775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45934.025190277775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45934.025190277775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45934.025190277775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45934.025190277775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45934.025190277775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45934.025190277775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45934.025190277775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45934.025190277775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45934.025190277775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45934.025190277775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45934.025190277775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45934.025190277775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45934.025190277775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45934.025190277775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45934.025190277775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45934.025190277775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45934.025190277775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45934.025190277775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45934.025190277775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45934.025190277775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45934.025190277775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45934.025190277775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45934.025190277775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45934.025190277775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45934.025190277775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45934.025190277775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45934.025190277775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45934.025190277775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45934.025190277775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45934.025190277775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45934.025190277775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45934.025190277775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45934.025190277775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45934.025190277775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45934.025190277775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45934.025190277775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45934.025190277775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45934.025190277775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45934.025190277775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45934.025190277775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45934.025190277775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45934.025190277775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45934.025190277775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45934.025190277775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45934.025190277775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45934.025190277775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45934.025190277775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45934.025190277775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45934.025190277775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45934.025190277775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45934.025190277775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45934.025190277775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45934.025190277775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45934.025190277775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45934.025190277775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45934.025190277775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45934.025190277775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45934.025190277775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45934.025190277775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45934.025190277775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45934.025190277775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45934.025190277775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45934.025190277775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45934.025190277775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45934.025190277775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45934.025190277775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45934.025190277775</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2025-10-03T21:36:41Z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